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87d165912f239c8/"/>
    </mc:Choice>
  </mc:AlternateContent>
  <xr:revisionPtr revIDLastSave="0" documentId="8_{F4252F72-E5E8-6944-BC76-7FD401B8A86C}" xr6:coauthVersionLast="45" xr6:coauthVersionMax="45" xr10:uidLastSave="{00000000-0000-0000-0000-000000000000}"/>
  <bookViews>
    <workbookView xWindow="940" yWindow="1220" windowWidth="24640" windowHeight="15640" xr2:uid="{00000000-000D-0000-FFFF-FFFF00000000}"/>
  </bookViews>
  <sheets>
    <sheet name="NCAAF" sheetId="6" r:id="rId1"/>
    <sheet name="NCAAM" sheetId="1" r:id="rId2"/>
    <sheet name="NFL" sheetId="2" r:id="rId3"/>
    <sheet name="NBA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6" l="1"/>
  <c r="G2" i="6"/>
  <c r="Z2" i="6"/>
  <c r="W2" i="6"/>
  <c r="B3" i="6"/>
  <c r="T2" i="6"/>
  <c r="T52" i="6"/>
  <c r="Z52" i="6"/>
  <c r="Q2" i="6"/>
  <c r="C2" i="6"/>
  <c r="B2" i="6"/>
  <c r="W75" i="6"/>
  <c r="W74" i="6"/>
  <c r="W112" i="6"/>
  <c r="W73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72" i="6"/>
  <c r="W71" i="6"/>
  <c r="W69" i="6"/>
  <c r="W70" i="6"/>
  <c r="W68" i="6"/>
  <c r="W67" i="6"/>
  <c r="W66" i="6"/>
  <c r="W60" i="6"/>
  <c r="W61" i="6"/>
  <c r="W53" i="6"/>
  <c r="W54" i="6"/>
  <c r="W55" i="6"/>
  <c r="W56" i="6"/>
  <c r="W57" i="6"/>
  <c r="W58" i="6"/>
  <c r="W59" i="6"/>
  <c r="W62" i="6"/>
  <c r="W52" i="6"/>
  <c r="W42" i="6"/>
  <c r="W43" i="6"/>
  <c r="W44" i="6"/>
  <c r="W45" i="6"/>
  <c r="W46" i="6"/>
  <c r="W47" i="6"/>
  <c r="W48" i="6"/>
  <c r="W49" i="6"/>
  <c r="W50" i="6"/>
  <c r="W51" i="6"/>
  <c r="W41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27" i="6"/>
  <c r="W26" i="6"/>
  <c r="W25" i="6"/>
  <c r="W24" i="6"/>
  <c r="W17" i="6"/>
  <c r="W18" i="6"/>
  <c r="W19" i="6"/>
  <c r="W20" i="6"/>
  <c r="W21" i="6"/>
  <c r="W22" i="6"/>
  <c r="W23" i="6"/>
  <c r="W16" i="6"/>
  <c r="W13" i="6"/>
  <c r="W14" i="6"/>
  <c r="W15" i="6"/>
  <c r="W12" i="6"/>
  <c r="W11" i="6"/>
  <c r="W10" i="6"/>
  <c r="W5" i="6"/>
  <c r="W6" i="6"/>
  <c r="W7" i="6"/>
  <c r="W8" i="6"/>
  <c r="W9" i="6"/>
  <c r="W4" i="6"/>
  <c r="W3" i="6"/>
  <c r="W63" i="6"/>
  <c r="W64" i="6"/>
  <c r="W65" i="6"/>
  <c r="Q11" i="6"/>
  <c r="Q72" i="6"/>
  <c r="Q75" i="6"/>
  <c r="Q74" i="6"/>
  <c r="Q79" i="6"/>
  <c r="Q86" i="6"/>
  <c r="Q98" i="6"/>
  <c r="Q99" i="6"/>
  <c r="Q100" i="6"/>
  <c r="Q101" i="6"/>
  <c r="Q102" i="6"/>
  <c r="Q103" i="6"/>
  <c r="Q104" i="6"/>
  <c r="Q105" i="6"/>
  <c r="Q106" i="6"/>
  <c r="Q97" i="6"/>
  <c r="Q107" i="6"/>
  <c r="Q108" i="6"/>
  <c r="Q109" i="6"/>
  <c r="Q110" i="6"/>
  <c r="Q111" i="6"/>
  <c r="Q112" i="6"/>
  <c r="Q67" i="6"/>
  <c r="Q68" i="6"/>
  <c r="Q69" i="6"/>
  <c r="Q70" i="6"/>
  <c r="Q71" i="6"/>
  <c r="Q73" i="6"/>
  <c r="Q76" i="6"/>
  <c r="Q77" i="6"/>
  <c r="Q78" i="6"/>
  <c r="Q80" i="6"/>
  <c r="Q81" i="6"/>
  <c r="Q82" i="6"/>
  <c r="Q83" i="6"/>
  <c r="Q84" i="6"/>
  <c r="Q85" i="6"/>
  <c r="Q87" i="6"/>
  <c r="Q88" i="6"/>
  <c r="Q89" i="6"/>
  <c r="Q90" i="6"/>
  <c r="Q91" i="6"/>
  <c r="Q92" i="6"/>
  <c r="Q93" i="6"/>
  <c r="Q94" i="6"/>
  <c r="Q95" i="6"/>
  <c r="Q96" i="6"/>
  <c r="Q66" i="6"/>
  <c r="Q55" i="6"/>
  <c r="Q56" i="6"/>
  <c r="Q57" i="6"/>
  <c r="Q58" i="6"/>
  <c r="Q59" i="6"/>
  <c r="Q60" i="6"/>
  <c r="Q61" i="6"/>
  <c r="Q62" i="6"/>
  <c r="Q63" i="6"/>
  <c r="Q64" i="6"/>
  <c r="Q65" i="6"/>
  <c r="Q54" i="6"/>
  <c r="Q53" i="6"/>
  <c r="Q52" i="6"/>
  <c r="Q41" i="6"/>
  <c r="Q44" i="6"/>
  <c r="Q43" i="6"/>
  <c r="Q37" i="6"/>
  <c r="Q38" i="6"/>
  <c r="Q39" i="6"/>
  <c r="Q40" i="6"/>
  <c r="Q42" i="6"/>
  <c r="Q45" i="6"/>
  <c r="Q46" i="6"/>
  <c r="Q47" i="6"/>
  <c r="Q48" i="6"/>
  <c r="Q49" i="6"/>
  <c r="Q50" i="6"/>
  <c r="Q51" i="6"/>
  <c r="Q36" i="6"/>
  <c r="Q33" i="6"/>
  <c r="Q32" i="6"/>
  <c r="Q34" i="6"/>
  <c r="Q35" i="6"/>
  <c r="Q31" i="6"/>
  <c r="Q28" i="6"/>
  <c r="Q29" i="6"/>
  <c r="Q30" i="6"/>
  <c r="Q27" i="6"/>
  <c r="Q26" i="6"/>
  <c r="Q21" i="6"/>
  <c r="Q22" i="6"/>
  <c r="Q23" i="6"/>
  <c r="Q24" i="6"/>
  <c r="Q25" i="6"/>
  <c r="Q20" i="6"/>
  <c r="Q19" i="6"/>
  <c r="Q18" i="6"/>
  <c r="Q17" i="6"/>
  <c r="Q16" i="6"/>
  <c r="Q13" i="6"/>
  <c r="Q14" i="6"/>
  <c r="Q15" i="6"/>
  <c r="Q12" i="6"/>
  <c r="Q10" i="6"/>
  <c r="Q4" i="6"/>
  <c r="Q5" i="6"/>
  <c r="Q6" i="6"/>
  <c r="Q7" i="6"/>
  <c r="Q8" i="6"/>
  <c r="Q9" i="6"/>
  <c r="Q3" i="6"/>
  <c r="T102" i="6"/>
  <c r="T96" i="6"/>
  <c r="T86" i="6"/>
  <c r="T85" i="6"/>
  <c r="T84" i="6"/>
  <c r="T77" i="6"/>
  <c r="T76" i="6"/>
  <c r="T74" i="6"/>
  <c r="T71" i="6"/>
  <c r="T67" i="6"/>
  <c r="T68" i="6"/>
  <c r="T69" i="6"/>
  <c r="T70" i="6"/>
  <c r="T72" i="6"/>
  <c r="T73" i="6"/>
  <c r="T75" i="6"/>
  <c r="T78" i="6"/>
  <c r="T79" i="6"/>
  <c r="T80" i="6"/>
  <c r="T81" i="6"/>
  <c r="T82" i="6"/>
  <c r="T83" i="6"/>
  <c r="T87" i="6"/>
  <c r="T88" i="6"/>
  <c r="T89" i="6"/>
  <c r="T90" i="6"/>
  <c r="T91" i="6"/>
  <c r="T92" i="6"/>
  <c r="T93" i="6"/>
  <c r="T94" i="6"/>
  <c r="T95" i="6"/>
  <c r="T97" i="6"/>
  <c r="T98" i="6"/>
  <c r="T99" i="6"/>
  <c r="T100" i="6"/>
  <c r="T101" i="6"/>
  <c r="T103" i="6"/>
  <c r="T104" i="6"/>
  <c r="T105" i="6"/>
  <c r="T106" i="6"/>
  <c r="T107" i="6"/>
  <c r="T108" i="6"/>
  <c r="T109" i="6"/>
  <c r="T110" i="6"/>
  <c r="T111" i="6"/>
  <c r="T112" i="6"/>
  <c r="T6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36" i="6"/>
  <c r="T32" i="6"/>
  <c r="T33" i="6"/>
  <c r="T34" i="6"/>
  <c r="T35" i="6"/>
  <c r="T31" i="6"/>
  <c r="T28" i="6"/>
  <c r="T29" i="6"/>
  <c r="T30" i="6"/>
  <c r="T27" i="6"/>
  <c r="T26" i="6"/>
  <c r="T16" i="6"/>
  <c r="T4" i="6"/>
  <c r="T5" i="6"/>
  <c r="T6" i="6"/>
  <c r="T7" i="6"/>
  <c r="T8" i="6"/>
  <c r="T9" i="6"/>
  <c r="T10" i="6"/>
  <c r="T11" i="6"/>
  <c r="T12" i="6"/>
  <c r="T13" i="6"/>
  <c r="T14" i="6"/>
  <c r="T15" i="6"/>
  <c r="T3" i="6"/>
  <c r="T17" i="6"/>
  <c r="T18" i="6"/>
  <c r="T19" i="6"/>
  <c r="T20" i="6"/>
  <c r="T21" i="6"/>
  <c r="T22" i="6"/>
  <c r="T23" i="6"/>
  <c r="T24" i="6"/>
  <c r="T25" i="6"/>
  <c r="Z16" i="6"/>
  <c r="Z75" i="6"/>
  <c r="Z74" i="6"/>
  <c r="Z87" i="6"/>
  <c r="Z86" i="6"/>
  <c r="Z85" i="6"/>
  <c r="Z91" i="6"/>
  <c r="Z95" i="6"/>
  <c r="Z105" i="6"/>
  <c r="Z67" i="6"/>
  <c r="Z68" i="6"/>
  <c r="Z69" i="6"/>
  <c r="Z70" i="6"/>
  <c r="Z71" i="6"/>
  <c r="Z72" i="6"/>
  <c r="Z73" i="6"/>
  <c r="Z76" i="6"/>
  <c r="Z77" i="6"/>
  <c r="Z78" i="6"/>
  <c r="Z79" i="6"/>
  <c r="Z80" i="6"/>
  <c r="Z81" i="6"/>
  <c r="Z82" i="6"/>
  <c r="Z83" i="6"/>
  <c r="Z84" i="6"/>
  <c r="Z88" i="6"/>
  <c r="Z89" i="6"/>
  <c r="Z90" i="6"/>
  <c r="Z92" i="6"/>
  <c r="Z93" i="6"/>
  <c r="Z94" i="6"/>
  <c r="Z96" i="6"/>
  <c r="Z97" i="6"/>
  <c r="Z98" i="6"/>
  <c r="Z99" i="6"/>
  <c r="Z100" i="6"/>
  <c r="Z101" i="6"/>
  <c r="Z102" i="6"/>
  <c r="Z103" i="6"/>
  <c r="Z104" i="6"/>
  <c r="Z106" i="6"/>
  <c r="Z107" i="6"/>
  <c r="Z108" i="6"/>
  <c r="Z109" i="6"/>
  <c r="Z110" i="6"/>
  <c r="Z111" i="6"/>
  <c r="Z112" i="6"/>
  <c r="Z66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51" i="6"/>
  <c r="Z46" i="6"/>
  <c r="Z47" i="6"/>
  <c r="Z48" i="6"/>
  <c r="Z49" i="6"/>
  <c r="Z50" i="6"/>
  <c r="Z45" i="6"/>
  <c r="Z44" i="6"/>
  <c r="Z43" i="6"/>
  <c r="Z37" i="6"/>
  <c r="Z38" i="6"/>
  <c r="Z39" i="6"/>
  <c r="Z40" i="6"/>
  <c r="Z41" i="6"/>
  <c r="Z42" i="6"/>
  <c r="Z36" i="6"/>
  <c r="Z32" i="6"/>
  <c r="Z33" i="6"/>
  <c r="Z34" i="6"/>
  <c r="Z35" i="6"/>
  <c r="Z31" i="6"/>
  <c r="Z29" i="6"/>
  <c r="Z30" i="6"/>
  <c r="Z28" i="6"/>
  <c r="Z27" i="6"/>
  <c r="Z26" i="6"/>
  <c r="Z18" i="6"/>
  <c r="Z19" i="6"/>
  <c r="Z20" i="6"/>
  <c r="Z21" i="6"/>
  <c r="Z22" i="6"/>
  <c r="Z23" i="6"/>
  <c r="Z24" i="6"/>
  <c r="Z25" i="6"/>
  <c r="Z17" i="6"/>
  <c r="Z6" i="6"/>
  <c r="Z7" i="6"/>
  <c r="Z8" i="6"/>
  <c r="Z9" i="6"/>
  <c r="Z10" i="6"/>
  <c r="Z11" i="6"/>
  <c r="Z12" i="6"/>
  <c r="Z13" i="6"/>
  <c r="Z14" i="6"/>
  <c r="Z15" i="6"/>
  <c r="Z5" i="6"/>
  <c r="Z4" i="6"/>
  <c r="Z3" i="6"/>
  <c r="G1007" i="6"/>
  <c r="F1007" i="6"/>
  <c r="E1007" i="6"/>
  <c r="G1006" i="6"/>
  <c r="F1006" i="6"/>
  <c r="E1006" i="6"/>
  <c r="G1005" i="6"/>
  <c r="F1005" i="6"/>
  <c r="E1005" i="6"/>
  <c r="G1004" i="6"/>
  <c r="F1004" i="6"/>
  <c r="E1004" i="6"/>
  <c r="G1003" i="6"/>
  <c r="F1003" i="6"/>
  <c r="E1003" i="6"/>
  <c r="G1002" i="6"/>
  <c r="F1002" i="6"/>
  <c r="E1002" i="6"/>
  <c r="G1001" i="6"/>
  <c r="F1001" i="6"/>
  <c r="E1001" i="6"/>
  <c r="G1000" i="6"/>
  <c r="F1000" i="6"/>
  <c r="E1000" i="6"/>
  <c r="G999" i="6"/>
  <c r="F999" i="6"/>
  <c r="E999" i="6"/>
  <c r="G998" i="6"/>
  <c r="F998" i="6"/>
  <c r="E998" i="6"/>
  <c r="G997" i="6"/>
  <c r="F997" i="6"/>
  <c r="E997" i="6"/>
  <c r="G996" i="6"/>
  <c r="F996" i="6"/>
  <c r="E996" i="6"/>
  <c r="G995" i="6"/>
  <c r="F995" i="6"/>
  <c r="E995" i="6"/>
  <c r="G994" i="6"/>
  <c r="F994" i="6"/>
  <c r="E994" i="6"/>
  <c r="G993" i="6"/>
  <c r="F993" i="6"/>
  <c r="E993" i="6"/>
  <c r="G992" i="6"/>
  <c r="F992" i="6"/>
  <c r="E992" i="6"/>
  <c r="G991" i="6"/>
  <c r="F991" i="6"/>
  <c r="E991" i="6"/>
  <c r="G990" i="6"/>
  <c r="F990" i="6"/>
  <c r="E990" i="6"/>
  <c r="G989" i="6"/>
  <c r="F989" i="6"/>
  <c r="E989" i="6"/>
  <c r="G988" i="6"/>
  <c r="F988" i="6"/>
  <c r="E988" i="6"/>
  <c r="G987" i="6"/>
  <c r="F987" i="6"/>
  <c r="E987" i="6"/>
  <c r="G986" i="6"/>
  <c r="F986" i="6"/>
  <c r="E986" i="6"/>
  <c r="G985" i="6"/>
  <c r="F985" i="6"/>
  <c r="E985" i="6"/>
  <c r="G984" i="6"/>
  <c r="F984" i="6"/>
  <c r="E984" i="6"/>
  <c r="G983" i="6"/>
  <c r="F983" i="6"/>
  <c r="E983" i="6"/>
  <c r="G982" i="6"/>
  <c r="F982" i="6"/>
  <c r="E982" i="6"/>
  <c r="G981" i="6"/>
  <c r="F981" i="6"/>
  <c r="E981" i="6"/>
  <c r="G980" i="6"/>
  <c r="F980" i="6"/>
  <c r="E980" i="6"/>
  <c r="G979" i="6"/>
  <c r="F979" i="6"/>
  <c r="E979" i="6"/>
  <c r="G978" i="6"/>
  <c r="F978" i="6"/>
  <c r="E978" i="6"/>
  <c r="G977" i="6"/>
  <c r="F977" i="6"/>
  <c r="E977" i="6"/>
  <c r="G976" i="6"/>
  <c r="F976" i="6"/>
  <c r="E976" i="6"/>
  <c r="G975" i="6"/>
  <c r="F975" i="6"/>
  <c r="E975" i="6"/>
  <c r="G974" i="6"/>
  <c r="F974" i="6"/>
  <c r="E974" i="6"/>
  <c r="G973" i="6"/>
  <c r="F973" i="6"/>
  <c r="E973" i="6"/>
  <c r="G972" i="6"/>
  <c r="F972" i="6"/>
  <c r="E972" i="6"/>
  <c r="G971" i="6"/>
  <c r="F971" i="6"/>
  <c r="E971" i="6"/>
  <c r="G970" i="6"/>
  <c r="F970" i="6"/>
  <c r="E970" i="6"/>
  <c r="G969" i="6"/>
  <c r="F969" i="6"/>
  <c r="E969" i="6"/>
  <c r="G968" i="6"/>
  <c r="F968" i="6"/>
  <c r="E968" i="6"/>
  <c r="G967" i="6"/>
  <c r="F967" i="6"/>
  <c r="E967" i="6"/>
  <c r="G966" i="6"/>
  <c r="F966" i="6"/>
  <c r="E966" i="6"/>
  <c r="G965" i="6"/>
  <c r="F965" i="6"/>
  <c r="E965" i="6"/>
  <c r="G964" i="6"/>
  <c r="F964" i="6"/>
  <c r="E964" i="6"/>
  <c r="G963" i="6"/>
  <c r="F963" i="6"/>
  <c r="E963" i="6"/>
  <c r="G962" i="6"/>
  <c r="F962" i="6"/>
  <c r="E962" i="6"/>
  <c r="G961" i="6"/>
  <c r="F961" i="6"/>
  <c r="E961" i="6"/>
  <c r="G960" i="6"/>
  <c r="F960" i="6"/>
  <c r="E960" i="6"/>
  <c r="G959" i="6"/>
  <c r="F959" i="6"/>
  <c r="E959" i="6"/>
  <c r="G958" i="6"/>
  <c r="F958" i="6"/>
  <c r="E958" i="6"/>
  <c r="G957" i="6"/>
  <c r="F957" i="6"/>
  <c r="E957" i="6"/>
  <c r="G956" i="6"/>
  <c r="F956" i="6"/>
  <c r="E956" i="6"/>
  <c r="G955" i="6"/>
  <c r="F955" i="6"/>
  <c r="E955" i="6"/>
  <c r="G954" i="6"/>
  <c r="F954" i="6"/>
  <c r="E954" i="6"/>
  <c r="G953" i="6"/>
  <c r="F953" i="6"/>
  <c r="E953" i="6"/>
  <c r="G952" i="6"/>
  <c r="F952" i="6"/>
  <c r="E952" i="6"/>
  <c r="G951" i="6"/>
  <c r="F951" i="6"/>
  <c r="E951" i="6"/>
  <c r="G950" i="6"/>
  <c r="F950" i="6"/>
  <c r="E950" i="6"/>
  <c r="G949" i="6"/>
  <c r="F949" i="6"/>
  <c r="E949" i="6"/>
  <c r="G948" i="6"/>
  <c r="F948" i="6"/>
  <c r="E948" i="6"/>
  <c r="G947" i="6"/>
  <c r="F947" i="6"/>
  <c r="E947" i="6"/>
  <c r="G946" i="6"/>
  <c r="F946" i="6"/>
  <c r="E946" i="6"/>
  <c r="G945" i="6"/>
  <c r="F945" i="6"/>
  <c r="E945" i="6"/>
  <c r="G944" i="6"/>
  <c r="F944" i="6"/>
  <c r="E944" i="6"/>
  <c r="G943" i="6"/>
  <c r="F943" i="6"/>
  <c r="E943" i="6"/>
  <c r="G942" i="6"/>
  <c r="F942" i="6"/>
  <c r="E942" i="6"/>
  <c r="G941" i="6"/>
  <c r="F941" i="6"/>
  <c r="E941" i="6"/>
  <c r="G940" i="6"/>
  <c r="F940" i="6"/>
  <c r="E940" i="6"/>
  <c r="G939" i="6"/>
  <c r="F939" i="6"/>
  <c r="E939" i="6"/>
  <c r="G938" i="6"/>
  <c r="F938" i="6"/>
  <c r="E938" i="6"/>
  <c r="G937" i="6"/>
  <c r="F937" i="6"/>
  <c r="E937" i="6"/>
  <c r="G936" i="6"/>
  <c r="F936" i="6"/>
  <c r="E936" i="6"/>
  <c r="G935" i="6"/>
  <c r="F935" i="6"/>
  <c r="E935" i="6"/>
  <c r="G934" i="6"/>
  <c r="F934" i="6"/>
  <c r="E934" i="6"/>
  <c r="G933" i="6"/>
  <c r="F933" i="6"/>
  <c r="E933" i="6"/>
  <c r="G932" i="6"/>
  <c r="F932" i="6"/>
  <c r="E932" i="6"/>
  <c r="G931" i="6"/>
  <c r="F931" i="6"/>
  <c r="E931" i="6"/>
  <c r="G930" i="6"/>
  <c r="F930" i="6"/>
  <c r="E930" i="6"/>
  <c r="G929" i="6"/>
  <c r="F929" i="6"/>
  <c r="E929" i="6"/>
  <c r="G928" i="6"/>
  <c r="F928" i="6"/>
  <c r="E928" i="6"/>
  <c r="G927" i="6"/>
  <c r="F927" i="6"/>
  <c r="E927" i="6"/>
  <c r="G926" i="6"/>
  <c r="F926" i="6"/>
  <c r="E926" i="6"/>
  <c r="G925" i="6"/>
  <c r="F925" i="6"/>
  <c r="E925" i="6"/>
  <c r="G924" i="6"/>
  <c r="F924" i="6"/>
  <c r="E924" i="6"/>
  <c r="G923" i="6"/>
  <c r="F923" i="6"/>
  <c r="E923" i="6"/>
  <c r="G922" i="6"/>
  <c r="F922" i="6"/>
  <c r="E922" i="6"/>
  <c r="G921" i="6"/>
  <c r="F921" i="6"/>
  <c r="E921" i="6"/>
  <c r="G920" i="6"/>
  <c r="F920" i="6"/>
  <c r="E920" i="6"/>
  <c r="G919" i="6"/>
  <c r="F919" i="6"/>
  <c r="E919" i="6"/>
  <c r="G918" i="6"/>
  <c r="F918" i="6"/>
  <c r="E918" i="6"/>
  <c r="G917" i="6"/>
  <c r="F917" i="6"/>
  <c r="E917" i="6"/>
  <c r="G916" i="6"/>
  <c r="F916" i="6"/>
  <c r="E916" i="6"/>
  <c r="G915" i="6"/>
  <c r="F915" i="6"/>
  <c r="E915" i="6"/>
  <c r="G914" i="6"/>
  <c r="F914" i="6"/>
  <c r="E914" i="6"/>
  <c r="G913" i="6"/>
  <c r="F913" i="6"/>
  <c r="E913" i="6"/>
  <c r="G912" i="6"/>
  <c r="F912" i="6"/>
  <c r="E912" i="6"/>
  <c r="G911" i="6"/>
  <c r="F911" i="6"/>
  <c r="E911" i="6"/>
  <c r="G910" i="6"/>
  <c r="F910" i="6"/>
  <c r="E910" i="6"/>
  <c r="G909" i="6"/>
  <c r="F909" i="6"/>
  <c r="E909" i="6"/>
  <c r="G908" i="6"/>
  <c r="F908" i="6"/>
  <c r="E908" i="6"/>
  <c r="G907" i="6"/>
  <c r="F907" i="6"/>
  <c r="E907" i="6"/>
  <c r="G906" i="6"/>
  <c r="F906" i="6"/>
  <c r="E906" i="6"/>
  <c r="G905" i="6"/>
  <c r="F905" i="6"/>
  <c r="E905" i="6"/>
  <c r="G904" i="6"/>
  <c r="F904" i="6"/>
  <c r="E904" i="6"/>
  <c r="G903" i="6"/>
  <c r="F903" i="6"/>
  <c r="E903" i="6"/>
  <c r="G902" i="6"/>
  <c r="F902" i="6"/>
  <c r="E902" i="6"/>
  <c r="G901" i="6"/>
  <c r="F901" i="6"/>
  <c r="E901" i="6"/>
  <c r="G900" i="6"/>
  <c r="F900" i="6"/>
  <c r="E900" i="6"/>
  <c r="G899" i="6"/>
  <c r="F899" i="6"/>
  <c r="E899" i="6"/>
  <c r="G898" i="6"/>
  <c r="F898" i="6"/>
  <c r="E898" i="6"/>
  <c r="G897" i="6"/>
  <c r="F897" i="6"/>
  <c r="E897" i="6"/>
  <c r="G896" i="6"/>
  <c r="F896" i="6"/>
  <c r="E896" i="6"/>
  <c r="G895" i="6"/>
  <c r="F895" i="6"/>
  <c r="E895" i="6"/>
  <c r="G894" i="6"/>
  <c r="F894" i="6"/>
  <c r="E894" i="6"/>
  <c r="G893" i="6"/>
  <c r="F893" i="6"/>
  <c r="E893" i="6"/>
  <c r="G892" i="6"/>
  <c r="F892" i="6"/>
  <c r="E892" i="6"/>
  <c r="G891" i="6"/>
  <c r="F891" i="6"/>
  <c r="E891" i="6"/>
  <c r="G890" i="6"/>
  <c r="F890" i="6"/>
  <c r="E890" i="6"/>
  <c r="G889" i="6"/>
  <c r="F889" i="6"/>
  <c r="E889" i="6"/>
  <c r="G888" i="6"/>
  <c r="F888" i="6"/>
  <c r="E888" i="6"/>
  <c r="G887" i="6"/>
  <c r="F887" i="6"/>
  <c r="E887" i="6"/>
  <c r="G886" i="6"/>
  <c r="F886" i="6"/>
  <c r="E886" i="6"/>
  <c r="G885" i="6"/>
  <c r="F885" i="6"/>
  <c r="E885" i="6"/>
  <c r="G884" i="6"/>
  <c r="F884" i="6"/>
  <c r="E884" i="6"/>
  <c r="G883" i="6"/>
  <c r="F883" i="6"/>
  <c r="E883" i="6"/>
  <c r="G882" i="6"/>
  <c r="F882" i="6"/>
  <c r="E882" i="6"/>
  <c r="G881" i="6"/>
  <c r="F881" i="6"/>
  <c r="E881" i="6"/>
  <c r="G880" i="6"/>
  <c r="F880" i="6"/>
  <c r="E880" i="6"/>
  <c r="G879" i="6"/>
  <c r="F879" i="6"/>
  <c r="E879" i="6"/>
  <c r="G878" i="6"/>
  <c r="F878" i="6"/>
  <c r="E878" i="6"/>
  <c r="G877" i="6"/>
  <c r="F877" i="6"/>
  <c r="E877" i="6"/>
  <c r="G876" i="6"/>
  <c r="F876" i="6"/>
  <c r="E876" i="6"/>
  <c r="G875" i="6"/>
  <c r="F875" i="6"/>
  <c r="E875" i="6"/>
  <c r="G874" i="6"/>
  <c r="F874" i="6"/>
  <c r="E874" i="6"/>
  <c r="G873" i="6"/>
  <c r="F873" i="6"/>
  <c r="E873" i="6"/>
  <c r="G872" i="6"/>
  <c r="F872" i="6"/>
  <c r="E872" i="6"/>
  <c r="G871" i="6"/>
  <c r="F871" i="6"/>
  <c r="E871" i="6"/>
  <c r="G870" i="6"/>
  <c r="F870" i="6"/>
  <c r="E870" i="6"/>
  <c r="G869" i="6"/>
  <c r="F869" i="6"/>
  <c r="E869" i="6"/>
  <c r="G868" i="6"/>
  <c r="F868" i="6"/>
  <c r="E868" i="6"/>
  <c r="G867" i="6"/>
  <c r="F867" i="6"/>
  <c r="E867" i="6"/>
  <c r="G866" i="6"/>
  <c r="F866" i="6"/>
  <c r="E866" i="6"/>
  <c r="G865" i="6"/>
  <c r="F865" i="6"/>
  <c r="E865" i="6"/>
  <c r="G864" i="6"/>
  <c r="F864" i="6"/>
  <c r="E864" i="6"/>
  <c r="G863" i="6"/>
  <c r="F863" i="6"/>
  <c r="E863" i="6"/>
  <c r="G862" i="6"/>
  <c r="F862" i="6"/>
  <c r="E862" i="6"/>
  <c r="G861" i="6"/>
  <c r="F861" i="6"/>
  <c r="E861" i="6"/>
  <c r="G860" i="6"/>
  <c r="F860" i="6"/>
  <c r="E860" i="6"/>
  <c r="G859" i="6"/>
  <c r="F859" i="6"/>
  <c r="E859" i="6"/>
  <c r="G858" i="6"/>
  <c r="F858" i="6"/>
  <c r="E858" i="6"/>
  <c r="G857" i="6"/>
  <c r="F857" i="6"/>
  <c r="E857" i="6"/>
  <c r="G856" i="6"/>
  <c r="F856" i="6"/>
  <c r="E856" i="6"/>
  <c r="G855" i="6"/>
  <c r="F855" i="6"/>
  <c r="E855" i="6"/>
  <c r="G854" i="6"/>
  <c r="F854" i="6"/>
  <c r="E854" i="6"/>
  <c r="G853" i="6"/>
  <c r="F853" i="6"/>
  <c r="E853" i="6"/>
  <c r="G852" i="6"/>
  <c r="F852" i="6"/>
  <c r="E852" i="6"/>
  <c r="G851" i="6"/>
  <c r="F851" i="6"/>
  <c r="E851" i="6"/>
  <c r="G850" i="6"/>
  <c r="F850" i="6"/>
  <c r="E850" i="6"/>
  <c r="G849" i="6"/>
  <c r="F849" i="6"/>
  <c r="E849" i="6"/>
  <c r="G848" i="6"/>
  <c r="F848" i="6"/>
  <c r="E848" i="6"/>
  <c r="G847" i="6"/>
  <c r="F847" i="6"/>
  <c r="E847" i="6"/>
  <c r="G846" i="6"/>
  <c r="F846" i="6"/>
  <c r="E846" i="6"/>
  <c r="G845" i="6"/>
  <c r="F845" i="6"/>
  <c r="E845" i="6"/>
  <c r="G844" i="6"/>
  <c r="F844" i="6"/>
  <c r="E844" i="6"/>
  <c r="G843" i="6"/>
  <c r="F843" i="6"/>
  <c r="E843" i="6"/>
  <c r="G842" i="6"/>
  <c r="F842" i="6"/>
  <c r="E842" i="6"/>
  <c r="G841" i="6"/>
  <c r="F841" i="6"/>
  <c r="E841" i="6"/>
  <c r="G840" i="6"/>
  <c r="F840" i="6"/>
  <c r="E840" i="6"/>
  <c r="G839" i="6"/>
  <c r="F839" i="6"/>
  <c r="E839" i="6"/>
  <c r="G838" i="6"/>
  <c r="F838" i="6"/>
  <c r="E838" i="6"/>
  <c r="G837" i="6"/>
  <c r="F837" i="6"/>
  <c r="E837" i="6"/>
  <c r="G836" i="6"/>
  <c r="F836" i="6"/>
  <c r="E836" i="6"/>
  <c r="G835" i="6"/>
  <c r="F835" i="6"/>
  <c r="E835" i="6"/>
  <c r="G834" i="6"/>
  <c r="F834" i="6"/>
  <c r="E834" i="6"/>
  <c r="G833" i="6"/>
  <c r="F833" i="6"/>
  <c r="E833" i="6"/>
  <c r="G832" i="6"/>
  <c r="F832" i="6"/>
  <c r="E832" i="6"/>
  <c r="G831" i="6"/>
  <c r="F831" i="6"/>
  <c r="E831" i="6"/>
  <c r="G830" i="6"/>
  <c r="F830" i="6"/>
  <c r="E830" i="6"/>
  <c r="G829" i="6"/>
  <c r="F829" i="6"/>
  <c r="E829" i="6"/>
  <c r="G828" i="6"/>
  <c r="F828" i="6"/>
  <c r="E828" i="6"/>
  <c r="G827" i="6"/>
  <c r="F827" i="6"/>
  <c r="E827" i="6"/>
  <c r="G826" i="6"/>
  <c r="F826" i="6"/>
  <c r="E826" i="6"/>
  <c r="G825" i="6"/>
  <c r="F825" i="6"/>
  <c r="E825" i="6"/>
  <c r="G824" i="6"/>
  <c r="F824" i="6"/>
  <c r="E824" i="6"/>
  <c r="G823" i="6"/>
  <c r="F823" i="6"/>
  <c r="E823" i="6"/>
  <c r="G822" i="6"/>
  <c r="F822" i="6"/>
  <c r="E822" i="6"/>
  <c r="G821" i="6"/>
  <c r="F821" i="6"/>
  <c r="E821" i="6"/>
  <c r="G820" i="6"/>
  <c r="F820" i="6"/>
  <c r="E820" i="6"/>
  <c r="G819" i="6"/>
  <c r="F819" i="6"/>
  <c r="E819" i="6"/>
  <c r="G818" i="6"/>
  <c r="F818" i="6"/>
  <c r="E818" i="6"/>
  <c r="G817" i="6"/>
  <c r="F817" i="6"/>
  <c r="E817" i="6"/>
  <c r="G816" i="6"/>
  <c r="F816" i="6"/>
  <c r="E816" i="6"/>
  <c r="G815" i="6"/>
  <c r="F815" i="6"/>
  <c r="E815" i="6"/>
  <c r="G814" i="6"/>
  <c r="F814" i="6"/>
  <c r="E814" i="6"/>
  <c r="G813" i="6"/>
  <c r="F813" i="6"/>
  <c r="E813" i="6"/>
  <c r="G812" i="6"/>
  <c r="F812" i="6"/>
  <c r="E812" i="6"/>
  <c r="G811" i="6"/>
  <c r="F811" i="6"/>
  <c r="E811" i="6"/>
  <c r="G810" i="6"/>
  <c r="F810" i="6"/>
  <c r="E810" i="6"/>
  <c r="G809" i="6"/>
  <c r="F809" i="6"/>
  <c r="E809" i="6"/>
  <c r="G808" i="6"/>
  <c r="F808" i="6"/>
  <c r="E808" i="6"/>
  <c r="G807" i="6"/>
  <c r="F807" i="6"/>
  <c r="E807" i="6"/>
  <c r="G806" i="6"/>
  <c r="F806" i="6"/>
  <c r="E806" i="6"/>
  <c r="G805" i="6"/>
  <c r="F805" i="6"/>
  <c r="E805" i="6"/>
  <c r="G804" i="6"/>
  <c r="F804" i="6"/>
  <c r="E804" i="6"/>
  <c r="G803" i="6"/>
  <c r="F803" i="6"/>
  <c r="E803" i="6"/>
  <c r="G802" i="6"/>
  <c r="F802" i="6"/>
  <c r="E802" i="6"/>
  <c r="G801" i="6"/>
  <c r="F801" i="6"/>
  <c r="E801" i="6"/>
  <c r="G800" i="6"/>
  <c r="F800" i="6"/>
  <c r="E800" i="6"/>
  <c r="G799" i="6"/>
  <c r="F799" i="6"/>
  <c r="E799" i="6"/>
  <c r="G798" i="6"/>
  <c r="F798" i="6"/>
  <c r="E798" i="6"/>
  <c r="G797" i="6"/>
  <c r="F797" i="6"/>
  <c r="E797" i="6"/>
  <c r="G796" i="6"/>
  <c r="F796" i="6"/>
  <c r="E796" i="6"/>
  <c r="G795" i="6"/>
  <c r="F795" i="6"/>
  <c r="E795" i="6"/>
  <c r="G794" i="6"/>
  <c r="F794" i="6"/>
  <c r="E794" i="6"/>
  <c r="G793" i="6"/>
  <c r="F793" i="6"/>
  <c r="E793" i="6"/>
  <c r="G792" i="6"/>
  <c r="F792" i="6"/>
  <c r="E792" i="6"/>
  <c r="G791" i="6"/>
  <c r="F791" i="6"/>
  <c r="E791" i="6"/>
  <c r="G790" i="6"/>
  <c r="F790" i="6"/>
  <c r="E790" i="6"/>
  <c r="G789" i="6"/>
  <c r="F789" i="6"/>
  <c r="E789" i="6"/>
  <c r="G788" i="6"/>
  <c r="F788" i="6"/>
  <c r="E788" i="6"/>
  <c r="G787" i="6"/>
  <c r="F787" i="6"/>
  <c r="E787" i="6"/>
  <c r="G786" i="6"/>
  <c r="F786" i="6"/>
  <c r="E786" i="6"/>
  <c r="G785" i="6"/>
  <c r="F785" i="6"/>
  <c r="E785" i="6"/>
  <c r="G784" i="6"/>
  <c r="F784" i="6"/>
  <c r="E784" i="6"/>
  <c r="G783" i="6"/>
  <c r="F783" i="6"/>
  <c r="E783" i="6"/>
  <c r="G782" i="6"/>
  <c r="F782" i="6"/>
  <c r="E782" i="6"/>
  <c r="G781" i="6"/>
  <c r="F781" i="6"/>
  <c r="E781" i="6"/>
  <c r="G780" i="6"/>
  <c r="F780" i="6"/>
  <c r="E780" i="6"/>
  <c r="G779" i="6"/>
  <c r="F779" i="6"/>
  <c r="E779" i="6"/>
  <c r="G778" i="6"/>
  <c r="F778" i="6"/>
  <c r="E778" i="6"/>
  <c r="G777" i="6"/>
  <c r="F777" i="6"/>
  <c r="E777" i="6"/>
  <c r="G776" i="6"/>
  <c r="F776" i="6"/>
  <c r="E776" i="6"/>
  <c r="G775" i="6"/>
  <c r="F775" i="6"/>
  <c r="E775" i="6"/>
  <c r="G774" i="6"/>
  <c r="F774" i="6"/>
  <c r="E774" i="6"/>
  <c r="G773" i="6"/>
  <c r="F773" i="6"/>
  <c r="E773" i="6"/>
  <c r="G772" i="6"/>
  <c r="F772" i="6"/>
  <c r="E772" i="6"/>
  <c r="G771" i="6"/>
  <c r="F771" i="6"/>
  <c r="E771" i="6"/>
  <c r="G770" i="6"/>
  <c r="F770" i="6"/>
  <c r="E770" i="6"/>
  <c r="G769" i="6"/>
  <c r="F769" i="6"/>
  <c r="E769" i="6"/>
  <c r="G768" i="6"/>
  <c r="F768" i="6"/>
  <c r="E768" i="6"/>
  <c r="G767" i="6"/>
  <c r="F767" i="6"/>
  <c r="E767" i="6"/>
  <c r="G766" i="6"/>
  <c r="F766" i="6"/>
  <c r="E766" i="6"/>
  <c r="G765" i="6"/>
  <c r="F765" i="6"/>
  <c r="E765" i="6"/>
  <c r="G764" i="6"/>
  <c r="F764" i="6"/>
  <c r="E764" i="6"/>
  <c r="G763" i="6"/>
  <c r="F763" i="6"/>
  <c r="E763" i="6"/>
  <c r="G762" i="6"/>
  <c r="F762" i="6"/>
  <c r="E762" i="6"/>
  <c r="G761" i="6"/>
  <c r="F761" i="6"/>
  <c r="E761" i="6"/>
  <c r="G760" i="6"/>
  <c r="F760" i="6"/>
  <c r="E760" i="6"/>
  <c r="G759" i="6"/>
  <c r="F759" i="6"/>
  <c r="E759" i="6"/>
  <c r="G758" i="6"/>
  <c r="F758" i="6"/>
  <c r="E758" i="6"/>
  <c r="G757" i="6"/>
  <c r="F757" i="6"/>
  <c r="E757" i="6"/>
  <c r="G756" i="6"/>
  <c r="F756" i="6"/>
  <c r="E756" i="6"/>
  <c r="G755" i="6"/>
  <c r="F755" i="6"/>
  <c r="E755" i="6"/>
  <c r="G754" i="6"/>
  <c r="F754" i="6"/>
  <c r="E754" i="6"/>
  <c r="G753" i="6"/>
  <c r="F753" i="6"/>
  <c r="E753" i="6"/>
  <c r="G752" i="6"/>
  <c r="F752" i="6"/>
  <c r="E752" i="6"/>
  <c r="G751" i="6"/>
  <c r="F751" i="6"/>
  <c r="E751" i="6"/>
  <c r="G750" i="6"/>
  <c r="F750" i="6"/>
  <c r="E750" i="6"/>
  <c r="G749" i="6"/>
  <c r="F749" i="6"/>
  <c r="E749" i="6"/>
  <c r="G748" i="6"/>
  <c r="F748" i="6"/>
  <c r="E748" i="6"/>
  <c r="G747" i="6"/>
  <c r="F747" i="6"/>
  <c r="E747" i="6"/>
  <c r="G746" i="6"/>
  <c r="F746" i="6"/>
  <c r="E746" i="6"/>
  <c r="G745" i="6"/>
  <c r="F745" i="6"/>
  <c r="E745" i="6"/>
  <c r="G744" i="6"/>
  <c r="F744" i="6"/>
  <c r="E744" i="6"/>
  <c r="G743" i="6"/>
  <c r="F743" i="6"/>
  <c r="E743" i="6"/>
  <c r="G742" i="6"/>
  <c r="F742" i="6"/>
  <c r="E742" i="6"/>
  <c r="G741" i="6"/>
  <c r="F741" i="6"/>
  <c r="E741" i="6"/>
  <c r="G740" i="6"/>
  <c r="F740" i="6"/>
  <c r="E740" i="6"/>
  <c r="G739" i="6"/>
  <c r="F739" i="6"/>
  <c r="E739" i="6"/>
  <c r="G738" i="6"/>
  <c r="F738" i="6"/>
  <c r="E738" i="6"/>
  <c r="G737" i="6"/>
  <c r="F737" i="6"/>
  <c r="E737" i="6"/>
  <c r="G736" i="6"/>
  <c r="F736" i="6"/>
  <c r="E736" i="6"/>
  <c r="G735" i="6"/>
  <c r="F735" i="6"/>
  <c r="E735" i="6"/>
  <c r="G734" i="6"/>
  <c r="F734" i="6"/>
  <c r="E734" i="6"/>
  <c r="G733" i="6"/>
  <c r="F733" i="6"/>
  <c r="E733" i="6"/>
  <c r="G732" i="6"/>
  <c r="F732" i="6"/>
  <c r="E732" i="6"/>
  <c r="G731" i="6"/>
  <c r="F731" i="6"/>
  <c r="E731" i="6"/>
  <c r="G730" i="6"/>
  <c r="F730" i="6"/>
  <c r="E730" i="6"/>
  <c r="G729" i="6"/>
  <c r="F729" i="6"/>
  <c r="E729" i="6"/>
  <c r="G728" i="6"/>
  <c r="F728" i="6"/>
  <c r="E728" i="6"/>
  <c r="G727" i="6"/>
  <c r="F727" i="6"/>
  <c r="E727" i="6"/>
  <c r="G726" i="6"/>
  <c r="F726" i="6"/>
  <c r="E726" i="6"/>
  <c r="G725" i="6"/>
  <c r="F725" i="6"/>
  <c r="E725" i="6"/>
  <c r="G724" i="6"/>
  <c r="F724" i="6"/>
  <c r="E724" i="6"/>
  <c r="G723" i="6"/>
  <c r="F723" i="6"/>
  <c r="E723" i="6"/>
  <c r="G722" i="6"/>
  <c r="F722" i="6"/>
  <c r="E722" i="6"/>
  <c r="G721" i="6"/>
  <c r="F721" i="6"/>
  <c r="E721" i="6"/>
  <c r="G720" i="6"/>
  <c r="F720" i="6"/>
  <c r="E720" i="6"/>
  <c r="G719" i="6"/>
  <c r="F719" i="6"/>
  <c r="E719" i="6"/>
  <c r="G718" i="6"/>
  <c r="F718" i="6"/>
  <c r="E718" i="6"/>
  <c r="G717" i="6"/>
  <c r="F717" i="6"/>
  <c r="E717" i="6"/>
  <c r="G716" i="6"/>
  <c r="F716" i="6"/>
  <c r="E716" i="6"/>
  <c r="G715" i="6"/>
  <c r="F715" i="6"/>
  <c r="E715" i="6"/>
  <c r="G714" i="6"/>
  <c r="F714" i="6"/>
  <c r="E714" i="6"/>
  <c r="G713" i="6"/>
  <c r="F713" i="6"/>
  <c r="E713" i="6"/>
  <c r="G712" i="6"/>
  <c r="F712" i="6"/>
  <c r="E712" i="6"/>
  <c r="G711" i="6"/>
  <c r="F711" i="6"/>
  <c r="E711" i="6"/>
  <c r="G710" i="6"/>
  <c r="F710" i="6"/>
  <c r="E710" i="6"/>
  <c r="G709" i="6"/>
  <c r="F709" i="6"/>
  <c r="E709" i="6"/>
  <c r="G708" i="6"/>
  <c r="F708" i="6"/>
  <c r="E708" i="6"/>
  <c r="G707" i="6"/>
  <c r="F707" i="6"/>
  <c r="E707" i="6"/>
  <c r="G706" i="6"/>
  <c r="F706" i="6"/>
  <c r="E706" i="6"/>
  <c r="G705" i="6"/>
  <c r="F705" i="6"/>
  <c r="E705" i="6"/>
  <c r="G704" i="6"/>
  <c r="F704" i="6"/>
  <c r="E704" i="6"/>
  <c r="G703" i="6"/>
  <c r="F703" i="6"/>
  <c r="E703" i="6"/>
  <c r="G702" i="6"/>
  <c r="F702" i="6"/>
  <c r="E702" i="6"/>
  <c r="G701" i="6"/>
  <c r="F701" i="6"/>
  <c r="E701" i="6"/>
  <c r="G700" i="6"/>
  <c r="F700" i="6"/>
  <c r="E700" i="6"/>
  <c r="G699" i="6"/>
  <c r="F699" i="6"/>
  <c r="E699" i="6"/>
  <c r="G698" i="6"/>
  <c r="F698" i="6"/>
  <c r="E698" i="6"/>
  <c r="G697" i="6"/>
  <c r="F697" i="6"/>
  <c r="E697" i="6"/>
  <c r="G696" i="6"/>
  <c r="F696" i="6"/>
  <c r="E696" i="6"/>
  <c r="G695" i="6"/>
  <c r="F695" i="6"/>
  <c r="E695" i="6"/>
  <c r="G694" i="6"/>
  <c r="F694" i="6"/>
  <c r="E694" i="6"/>
  <c r="G693" i="6"/>
  <c r="F693" i="6"/>
  <c r="E693" i="6"/>
  <c r="G692" i="6"/>
  <c r="F692" i="6"/>
  <c r="E692" i="6"/>
  <c r="G691" i="6"/>
  <c r="F691" i="6"/>
  <c r="E691" i="6"/>
  <c r="G690" i="6"/>
  <c r="F690" i="6"/>
  <c r="E690" i="6"/>
  <c r="G689" i="6"/>
  <c r="F689" i="6"/>
  <c r="E689" i="6"/>
  <c r="G688" i="6"/>
  <c r="F688" i="6"/>
  <c r="E688" i="6"/>
  <c r="G687" i="6"/>
  <c r="F687" i="6"/>
  <c r="E687" i="6"/>
  <c r="G686" i="6"/>
  <c r="F686" i="6"/>
  <c r="E686" i="6"/>
  <c r="G685" i="6"/>
  <c r="F685" i="6"/>
  <c r="E685" i="6"/>
  <c r="G684" i="6"/>
  <c r="F684" i="6"/>
  <c r="E684" i="6"/>
  <c r="G683" i="6"/>
  <c r="F683" i="6"/>
  <c r="E683" i="6"/>
  <c r="G682" i="6"/>
  <c r="F682" i="6"/>
  <c r="E682" i="6"/>
  <c r="G681" i="6"/>
  <c r="F681" i="6"/>
  <c r="E681" i="6"/>
  <c r="G680" i="6"/>
  <c r="F680" i="6"/>
  <c r="E680" i="6"/>
  <c r="G679" i="6"/>
  <c r="F679" i="6"/>
  <c r="E679" i="6"/>
  <c r="G678" i="6"/>
  <c r="F678" i="6"/>
  <c r="E678" i="6"/>
  <c r="G677" i="6"/>
  <c r="F677" i="6"/>
  <c r="E677" i="6"/>
  <c r="G676" i="6"/>
  <c r="F676" i="6"/>
  <c r="E676" i="6"/>
  <c r="G675" i="6"/>
  <c r="F675" i="6"/>
  <c r="E675" i="6"/>
  <c r="G674" i="6"/>
  <c r="F674" i="6"/>
  <c r="E674" i="6"/>
  <c r="G673" i="6"/>
  <c r="F673" i="6"/>
  <c r="E673" i="6"/>
  <c r="G672" i="6"/>
  <c r="F672" i="6"/>
  <c r="E672" i="6"/>
  <c r="G671" i="6"/>
  <c r="F671" i="6"/>
  <c r="E671" i="6"/>
  <c r="G670" i="6"/>
  <c r="F670" i="6"/>
  <c r="E670" i="6"/>
  <c r="G669" i="6"/>
  <c r="F669" i="6"/>
  <c r="E669" i="6"/>
  <c r="G668" i="6"/>
  <c r="F668" i="6"/>
  <c r="E668" i="6"/>
  <c r="G667" i="6"/>
  <c r="F667" i="6"/>
  <c r="E667" i="6"/>
  <c r="G666" i="6"/>
  <c r="F666" i="6"/>
  <c r="E666" i="6"/>
  <c r="G665" i="6"/>
  <c r="F665" i="6"/>
  <c r="E665" i="6"/>
  <c r="G664" i="6"/>
  <c r="F664" i="6"/>
  <c r="E664" i="6"/>
  <c r="G663" i="6"/>
  <c r="F663" i="6"/>
  <c r="E663" i="6"/>
  <c r="G662" i="6"/>
  <c r="F662" i="6"/>
  <c r="E662" i="6"/>
  <c r="G661" i="6"/>
  <c r="F661" i="6"/>
  <c r="E661" i="6"/>
  <c r="G660" i="6"/>
  <c r="F660" i="6"/>
  <c r="E660" i="6"/>
  <c r="G659" i="6"/>
  <c r="F659" i="6"/>
  <c r="E659" i="6"/>
  <c r="G658" i="6"/>
  <c r="F658" i="6"/>
  <c r="E658" i="6"/>
  <c r="G657" i="6"/>
  <c r="F657" i="6"/>
  <c r="E657" i="6"/>
  <c r="G656" i="6"/>
  <c r="F656" i="6"/>
  <c r="E656" i="6"/>
  <c r="G655" i="6"/>
  <c r="F655" i="6"/>
  <c r="E655" i="6"/>
  <c r="G654" i="6"/>
  <c r="F654" i="6"/>
  <c r="E654" i="6"/>
  <c r="G653" i="6"/>
  <c r="F653" i="6"/>
  <c r="E653" i="6"/>
  <c r="G652" i="6"/>
  <c r="F652" i="6"/>
  <c r="E652" i="6"/>
  <c r="G651" i="6"/>
  <c r="F651" i="6"/>
  <c r="E651" i="6"/>
  <c r="G650" i="6"/>
  <c r="F650" i="6"/>
  <c r="E650" i="6"/>
  <c r="G649" i="6"/>
  <c r="F649" i="6"/>
  <c r="E649" i="6"/>
  <c r="G648" i="6"/>
  <c r="F648" i="6"/>
  <c r="E648" i="6"/>
  <c r="G647" i="6"/>
  <c r="F647" i="6"/>
  <c r="E647" i="6"/>
  <c r="G646" i="6"/>
  <c r="F646" i="6"/>
  <c r="E646" i="6"/>
  <c r="G645" i="6"/>
  <c r="F645" i="6"/>
  <c r="E645" i="6"/>
  <c r="G644" i="6"/>
  <c r="F644" i="6"/>
  <c r="E644" i="6"/>
  <c r="G643" i="6"/>
  <c r="F643" i="6"/>
  <c r="E643" i="6"/>
  <c r="G642" i="6"/>
  <c r="F642" i="6"/>
  <c r="E642" i="6"/>
  <c r="G641" i="6"/>
  <c r="F641" i="6"/>
  <c r="E641" i="6"/>
  <c r="G640" i="6"/>
  <c r="F640" i="6"/>
  <c r="E640" i="6"/>
  <c r="G639" i="6"/>
  <c r="F639" i="6"/>
  <c r="E639" i="6"/>
  <c r="G638" i="6"/>
  <c r="F638" i="6"/>
  <c r="E638" i="6"/>
  <c r="G637" i="6"/>
  <c r="F637" i="6"/>
  <c r="E637" i="6"/>
  <c r="G636" i="6"/>
  <c r="F636" i="6"/>
  <c r="E636" i="6"/>
  <c r="G635" i="6"/>
  <c r="F635" i="6"/>
  <c r="E635" i="6"/>
  <c r="G634" i="6"/>
  <c r="F634" i="6"/>
  <c r="E634" i="6"/>
  <c r="G633" i="6"/>
  <c r="F633" i="6"/>
  <c r="E633" i="6"/>
  <c r="G632" i="6"/>
  <c r="F632" i="6"/>
  <c r="E632" i="6"/>
  <c r="G631" i="6"/>
  <c r="F631" i="6"/>
  <c r="E631" i="6"/>
  <c r="G630" i="6"/>
  <c r="F630" i="6"/>
  <c r="E630" i="6"/>
  <c r="G629" i="6"/>
  <c r="F629" i="6"/>
  <c r="E629" i="6"/>
  <c r="G628" i="6"/>
  <c r="F628" i="6"/>
  <c r="E628" i="6"/>
  <c r="G627" i="6"/>
  <c r="F627" i="6"/>
  <c r="E627" i="6"/>
  <c r="G626" i="6"/>
  <c r="F626" i="6"/>
  <c r="E626" i="6"/>
  <c r="G625" i="6"/>
  <c r="F625" i="6"/>
  <c r="E625" i="6"/>
  <c r="G624" i="6"/>
  <c r="F624" i="6"/>
  <c r="E624" i="6"/>
  <c r="G623" i="6"/>
  <c r="F623" i="6"/>
  <c r="E623" i="6"/>
  <c r="G622" i="6"/>
  <c r="F622" i="6"/>
  <c r="E622" i="6"/>
  <c r="G621" i="6"/>
  <c r="F621" i="6"/>
  <c r="E621" i="6"/>
  <c r="G620" i="6"/>
  <c r="F620" i="6"/>
  <c r="E620" i="6"/>
  <c r="G619" i="6"/>
  <c r="F619" i="6"/>
  <c r="E619" i="6"/>
  <c r="G618" i="6"/>
  <c r="F618" i="6"/>
  <c r="E618" i="6"/>
  <c r="G617" i="6"/>
  <c r="F617" i="6"/>
  <c r="E617" i="6"/>
  <c r="G616" i="6"/>
  <c r="F616" i="6"/>
  <c r="E616" i="6"/>
  <c r="G615" i="6"/>
  <c r="F615" i="6"/>
  <c r="E615" i="6"/>
  <c r="G614" i="6"/>
  <c r="F614" i="6"/>
  <c r="E614" i="6"/>
  <c r="G613" i="6"/>
  <c r="F613" i="6"/>
  <c r="E613" i="6"/>
  <c r="G612" i="6"/>
  <c r="F612" i="6"/>
  <c r="E612" i="6"/>
  <c r="G611" i="6"/>
  <c r="F611" i="6"/>
  <c r="E611" i="6"/>
  <c r="G610" i="6"/>
  <c r="F610" i="6"/>
  <c r="E610" i="6"/>
  <c r="G609" i="6"/>
  <c r="F609" i="6"/>
  <c r="E609" i="6"/>
  <c r="G608" i="6"/>
  <c r="F608" i="6"/>
  <c r="E608" i="6"/>
  <c r="G607" i="6"/>
  <c r="F607" i="6"/>
  <c r="E607" i="6"/>
  <c r="G606" i="6"/>
  <c r="F606" i="6"/>
  <c r="E606" i="6"/>
  <c r="G605" i="6"/>
  <c r="F605" i="6"/>
  <c r="E605" i="6"/>
  <c r="G604" i="6"/>
  <c r="F604" i="6"/>
  <c r="E604" i="6"/>
  <c r="G603" i="6"/>
  <c r="F603" i="6"/>
  <c r="E603" i="6"/>
  <c r="G602" i="6"/>
  <c r="F602" i="6"/>
  <c r="E602" i="6"/>
  <c r="G601" i="6"/>
  <c r="F601" i="6"/>
  <c r="E601" i="6"/>
  <c r="G600" i="6"/>
  <c r="F600" i="6"/>
  <c r="E600" i="6"/>
  <c r="G599" i="6"/>
  <c r="F599" i="6"/>
  <c r="E599" i="6"/>
  <c r="G598" i="6"/>
  <c r="F598" i="6"/>
  <c r="E598" i="6"/>
  <c r="G597" i="6"/>
  <c r="F597" i="6"/>
  <c r="E597" i="6"/>
  <c r="G596" i="6"/>
  <c r="F596" i="6"/>
  <c r="E596" i="6"/>
  <c r="G595" i="6"/>
  <c r="F595" i="6"/>
  <c r="E595" i="6"/>
  <c r="G594" i="6"/>
  <c r="F594" i="6"/>
  <c r="E594" i="6"/>
  <c r="G593" i="6"/>
  <c r="F593" i="6"/>
  <c r="E593" i="6"/>
  <c r="G592" i="6"/>
  <c r="F592" i="6"/>
  <c r="E592" i="6"/>
  <c r="G591" i="6"/>
  <c r="F591" i="6"/>
  <c r="E591" i="6"/>
  <c r="G590" i="6"/>
  <c r="F590" i="6"/>
  <c r="E590" i="6"/>
  <c r="G589" i="6"/>
  <c r="F589" i="6"/>
  <c r="E589" i="6"/>
  <c r="G588" i="6"/>
  <c r="F588" i="6"/>
  <c r="E588" i="6"/>
  <c r="G587" i="6"/>
  <c r="F587" i="6"/>
  <c r="E587" i="6"/>
  <c r="G586" i="6"/>
  <c r="F586" i="6"/>
  <c r="E586" i="6"/>
  <c r="G585" i="6"/>
  <c r="F585" i="6"/>
  <c r="E585" i="6"/>
  <c r="G584" i="6"/>
  <c r="F584" i="6"/>
  <c r="E584" i="6"/>
  <c r="G583" i="6"/>
  <c r="F583" i="6"/>
  <c r="E583" i="6"/>
  <c r="G582" i="6"/>
  <c r="F582" i="6"/>
  <c r="E582" i="6"/>
  <c r="G581" i="6"/>
  <c r="F581" i="6"/>
  <c r="E581" i="6"/>
  <c r="G580" i="6"/>
  <c r="F580" i="6"/>
  <c r="E580" i="6"/>
  <c r="G579" i="6"/>
  <c r="F579" i="6"/>
  <c r="E579" i="6"/>
  <c r="G578" i="6"/>
  <c r="F578" i="6"/>
  <c r="E578" i="6"/>
  <c r="G577" i="6"/>
  <c r="F577" i="6"/>
  <c r="E577" i="6"/>
  <c r="G576" i="6"/>
  <c r="F576" i="6"/>
  <c r="E576" i="6"/>
  <c r="G575" i="6"/>
  <c r="F575" i="6"/>
  <c r="E575" i="6"/>
  <c r="G574" i="6"/>
  <c r="F574" i="6"/>
  <c r="E574" i="6"/>
  <c r="G573" i="6"/>
  <c r="F573" i="6"/>
  <c r="E573" i="6"/>
  <c r="G572" i="6"/>
  <c r="F572" i="6"/>
  <c r="E572" i="6"/>
  <c r="G571" i="6"/>
  <c r="F571" i="6"/>
  <c r="E571" i="6"/>
  <c r="G570" i="6"/>
  <c r="F570" i="6"/>
  <c r="E570" i="6"/>
  <c r="G569" i="6"/>
  <c r="F569" i="6"/>
  <c r="E569" i="6"/>
  <c r="G568" i="6"/>
  <c r="F568" i="6"/>
  <c r="E568" i="6"/>
  <c r="G567" i="6"/>
  <c r="F567" i="6"/>
  <c r="E567" i="6"/>
  <c r="G566" i="6"/>
  <c r="F566" i="6"/>
  <c r="E566" i="6"/>
  <c r="G565" i="6"/>
  <c r="F565" i="6"/>
  <c r="E565" i="6"/>
  <c r="G564" i="6"/>
  <c r="F564" i="6"/>
  <c r="E564" i="6"/>
  <c r="G563" i="6"/>
  <c r="F563" i="6"/>
  <c r="E563" i="6"/>
  <c r="G562" i="6"/>
  <c r="F562" i="6"/>
  <c r="E562" i="6"/>
  <c r="G561" i="6"/>
  <c r="F561" i="6"/>
  <c r="E561" i="6"/>
  <c r="G560" i="6"/>
  <c r="F560" i="6"/>
  <c r="E560" i="6"/>
  <c r="G559" i="6"/>
  <c r="F559" i="6"/>
  <c r="E559" i="6"/>
  <c r="G558" i="6"/>
  <c r="F558" i="6"/>
  <c r="E558" i="6"/>
  <c r="G557" i="6"/>
  <c r="F557" i="6"/>
  <c r="E557" i="6"/>
  <c r="G556" i="6"/>
  <c r="F556" i="6"/>
  <c r="E556" i="6"/>
  <c r="G555" i="6"/>
  <c r="F555" i="6"/>
  <c r="E555" i="6"/>
  <c r="G554" i="6"/>
  <c r="F554" i="6"/>
  <c r="E554" i="6"/>
  <c r="G553" i="6"/>
  <c r="F553" i="6"/>
  <c r="E553" i="6"/>
  <c r="G552" i="6"/>
  <c r="F552" i="6"/>
  <c r="E552" i="6"/>
  <c r="G551" i="6"/>
  <c r="F551" i="6"/>
  <c r="E551" i="6"/>
  <c r="G550" i="6"/>
  <c r="F550" i="6"/>
  <c r="E550" i="6"/>
  <c r="G549" i="6"/>
  <c r="F549" i="6"/>
  <c r="E549" i="6"/>
  <c r="G548" i="6"/>
  <c r="F548" i="6"/>
  <c r="E548" i="6"/>
  <c r="G547" i="6"/>
  <c r="F547" i="6"/>
  <c r="E547" i="6"/>
  <c r="G546" i="6"/>
  <c r="F546" i="6"/>
  <c r="E546" i="6"/>
  <c r="G545" i="6"/>
  <c r="F545" i="6"/>
  <c r="E545" i="6"/>
  <c r="G544" i="6"/>
  <c r="F544" i="6"/>
  <c r="E544" i="6"/>
  <c r="G543" i="6"/>
  <c r="F543" i="6"/>
  <c r="E543" i="6"/>
  <c r="G542" i="6"/>
  <c r="F542" i="6"/>
  <c r="E542" i="6"/>
  <c r="G541" i="6"/>
  <c r="F541" i="6"/>
  <c r="E541" i="6"/>
  <c r="G540" i="6"/>
  <c r="F540" i="6"/>
  <c r="E540" i="6"/>
  <c r="G539" i="6"/>
  <c r="F539" i="6"/>
  <c r="E539" i="6"/>
  <c r="G538" i="6"/>
  <c r="F538" i="6"/>
  <c r="E538" i="6"/>
  <c r="G537" i="6"/>
  <c r="F537" i="6"/>
  <c r="E537" i="6"/>
  <c r="G536" i="6"/>
  <c r="F536" i="6"/>
  <c r="E536" i="6"/>
  <c r="G535" i="6"/>
  <c r="F535" i="6"/>
  <c r="E535" i="6"/>
  <c r="G534" i="6"/>
  <c r="F534" i="6"/>
  <c r="E534" i="6"/>
  <c r="G533" i="6"/>
  <c r="F533" i="6"/>
  <c r="E533" i="6"/>
  <c r="G532" i="6"/>
  <c r="F532" i="6"/>
  <c r="E532" i="6"/>
  <c r="G531" i="6"/>
  <c r="F531" i="6"/>
  <c r="E531" i="6"/>
  <c r="G530" i="6"/>
  <c r="F530" i="6"/>
  <c r="E530" i="6"/>
  <c r="G529" i="6"/>
  <c r="F529" i="6"/>
  <c r="E529" i="6"/>
  <c r="G528" i="6"/>
  <c r="F528" i="6"/>
  <c r="E528" i="6"/>
  <c r="G527" i="6"/>
  <c r="F527" i="6"/>
  <c r="E527" i="6"/>
  <c r="G526" i="6"/>
  <c r="F526" i="6"/>
  <c r="E526" i="6"/>
  <c r="G525" i="6"/>
  <c r="F525" i="6"/>
  <c r="E525" i="6"/>
  <c r="G524" i="6"/>
  <c r="F524" i="6"/>
  <c r="E524" i="6"/>
  <c r="G523" i="6"/>
  <c r="F523" i="6"/>
  <c r="E523" i="6"/>
  <c r="G522" i="6"/>
  <c r="F522" i="6"/>
  <c r="E522" i="6"/>
  <c r="G521" i="6"/>
  <c r="F521" i="6"/>
  <c r="E521" i="6"/>
  <c r="G520" i="6"/>
  <c r="F520" i="6"/>
  <c r="E520" i="6"/>
  <c r="G519" i="6"/>
  <c r="F519" i="6"/>
  <c r="E519" i="6"/>
  <c r="G518" i="6"/>
  <c r="F518" i="6"/>
  <c r="E518" i="6"/>
  <c r="G517" i="6"/>
  <c r="F517" i="6"/>
  <c r="E517" i="6"/>
  <c r="G516" i="6"/>
  <c r="F516" i="6"/>
  <c r="E516" i="6"/>
  <c r="G515" i="6"/>
  <c r="F515" i="6"/>
  <c r="E515" i="6"/>
  <c r="G514" i="6"/>
  <c r="F514" i="6"/>
  <c r="E514" i="6"/>
  <c r="G513" i="6"/>
  <c r="F513" i="6"/>
  <c r="E513" i="6"/>
  <c r="G512" i="6"/>
  <c r="F512" i="6"/>
  <c r="E512" i="6"/>
  <c r="G511" i="6"/>
  <c r="F511" i="6"/>
  <c r="E511" i="6"/>
  <c r="G510" i="6"/>
  <c r="F510" i="6"/>
  <c r="E510" i="6"/>
  <c r="G509" i="6"/>
  <c r="F509" i="6"/>
  <c r="E509" i="6"/>
  <c r="G508" i="6"/>
  <c r="F508" i="6"/>
  <c r="E508" i="6"/>
  <c r="G507" i="6"/>
  <c r="F507" i="6"/>
  <c r="E507" i="6"/>
  <c r="G506" i="6"/>
  <c r="F506" i="6"/>
  <c r="E506" i="6"/>
  <c r="G505" i="6"/>
  <c r="F505" i="6"/>
  <c r="E505" i="6"/>
  <c r="G504" i="6"/>
  <c r="F504" i="6"/>
  <c r="E504" i="6"/>
  <c r="G503" i="6"/>
  <c r="F503" i="6"/>
  <c r="E503" i="6"/>
  <c r="G502" i="6"/>
  <c r="F502" i="6"/>
  <c r="E502" i="6"/>
  <c r="G501" i="6"/>
  <c r="F501" i="6"/>
  <c r="E501" i="6"/>
  <c r="G500" i="6"/>
  <c r="F500" i="6"/>
  <c r="E500" i="6"/>
  <c r="G499" i="6"/>
  <c r="F499" i="6"/>
  <c r="E499" i="6"/>
  <c r="G498" i="6"/>
  <c r="F498" i="6"/>
  <c r="E498" i="6"/>
  <c r="G497" i="6"/>
  <c r="F497" i="6"/>
  <c r="E497" i="6"/>
  <c r="G496" i="6"/>
  <c r="F496" i="6"/>
  <c r="E496" i="6"/>
  <c r="G495" i="6"/>
  <c r="F495" i="6"/>
  <c r="E495" i="6"/>
  <c r="G494" i="6"/>
  <c r="F494" i="6"/>
  <c r="E494" i="6"/>
  <c r="G493" i="6"/>
  <c r="F493" i="6"/>
  <c r="E493" i="6"/>
  <c r="G492" i="6"/>
  <c r="F492" i="6"/>
  <c r="E492" i="6"/>
  <c r="G491" i="6"/>
  <c r="F491" i="6"/>
  <c r="E491" i="6"/>
  <c r="G490" i="6"/>
  <c r="F490" i="6"/>
  <c r="E490" i="6"/>
  <c r="G489" i="6"/>
  <c r="F489" i="6"/>
  <c r="E489" i="6"/>
  <c r="G488" i="6"/>
  <c r="F488" i="6"/>
  <c r="E488" i="6"/>
  <c r="G487" i="6"/>
  <c r="F487" i="6"/>
  <c r="E487" i="6"/>
  <c r="G486" i="6"/>
  <c r="F486" i="6"/>
  <c r="E486" i="6"/>
  <c r="G485" i="6"/>
  <c r="F485" i="6"/>
  <c r="E485" i="6"/>
  <c r="G484" i="6"/>
  <c r="F484" i="6"/>
  <c r="E484" i="6"/>
  <c r="G483" i="6"/>
  <c r="F483" i="6"/>
  <c r="E483" i="6"/>
  <c r="G482" i="6"/>
  <c r="F482" i="6"/>
  <c r="E482" i="6"/>
  <c r="G481" i="6"/>
  <c r="F481" i="6"/>
  <c r="E481" i="6"/>
  <c r="G480" i="6"/>
  <c r="F480" i="6"/>
  <c r="E480" i="6"/>
  <c r="G479" i="6"/>
  <c r="F479" i="6"/>
  <c r="E479" i="6"/>
  <c r="G478" i="6"/>
  <c r="F478" i="6"/>
  <c r="E478" i="6"/>
  <c r="G477" i="6"/>
  <c r="F477" i="6"/>
  <c r="E477" i="6"/>
  <c r="G476" i="6"/>
  <c r="F476" i="6"/>
  <c r="E476" i="6"/>
  <c r="G475" i="6"/>
  <c r="F475" i="6"/>
  <c r="E475" i="6"/>
  <c r="G474" i="6"/>
  <c r="F474" i="6"/>
  <c r="E474" i="6"/>
  <c r="G473" i="6"/>
  <c r="F473" i="6"/>
  <c r="E473" i="6"/>
  <c r="G472" i="6"/>
  <c r="F472" i="6"/>
  <c r="E472" i="6"/>
  <c r="G471" i="6"/>
  <c r="F471" i="6"/>
  <c r="E471" i="6"/>
  <c r="G470" i="6"/>
  <c r="F470" i="6"/>
  <c r="E470" i="6"/>
  <c r="G469" i="6"/>
  <c r="F469" i="6"/>
  <c r="E469" i="6"/>
  <c r="G468" i="6"/>
  <c r="F468" i="6"/>
  <c r="E468" i="6"/>
  <c r="G467" i="6"/>
  <c r="F467" i="6"/>
  <c r="E467" i="6"/>
  <c r="G466" i="6"/>
  <c r="F466" i="6"/>
  <c r="E466" i="6"/>
  <c r="G465" i="6"/>
  <c r="F465" i="6"/>
  <c r="E465" i="6"/>
  <c r="G464" i="6"/>
  <c r="F464" i="6"/>
  <c r="E464" i="6"/>
  <c r="G463" i="6"/>
  <c r="F463" i="6"/>
  <c r="E463" i="6"/>
  <c r="G462" i="6"/>
  <c r="F462" i="6"/>
  <c r="E462" i="6"/>
  <c r="G461" i="6"/>
  <c r="F461" i="6"/>
  <c r="E461" i="6"/>
  <c r="G460" i="6"/>
  <c r="F460" i="6"/>
  <c r="E460" i="6"/>
  <c r="G459" i="6"/>
  <c r="F459" i="6"/>
  <c r="E459" i="6"/>
  <c r="G458" i="6"/>
  <c r="F458" i="6"/>
  <c r="E458" i="6"/>
  <c r="G457" i="6"/>
  <c r="F457" i="6"/>
  <c r="E457" i="6"/>
  <c r="G456" i="6"/>
  <c r="F456" i="6"/>
  <c r="E456" i="6"/>
  <c r="G455" i="6"/>
  <c r="F455" i="6"/>
  <c r="E455" i="6"/>
  <c r="G454" i="6"/>
  <c r="F454" i="6"/>
  <c r="E454" i="6"/>
  <c r="G453" i="6"/>
  <c r="F453" i="6"/>
  <c r="E453" i="6"/>
  <c r="G452" i="6"/>
  <c r="F452" i="6"/>
  <c r="E452" i="6"/>
  <c r="G451" i="6"/>
  <c r="F451" i="6"/>
  <c r="E451" i="6"/>
  <c r="G450" i="6"/>
  <c r="F450" i="6"/>
  <c r="E450" i="6"/>
  <c r="G449" i="6"/>
  <c r="F449" i="6"/>
  <c r="E449" i="6"/>
  <c r="G448" i="6"/>
  <c r="F448" i="6"/>
  <c r="E448" i="6"/>
  <c r="G447" i="6"/>
  <c r="F447" i="6"/>
  <c r="E447" i="6"/>
  <c r="G446" i="6"/>
  <c r="F446" i="6"/>
  <c r="E446" i="6"/>
  <c r="G445" i="6"/>
  <c r="F445" i="6"/>
  <c r="E445" i="6"/>
  <c r="G444" i="6"/>
  <c r="F444" i="6"/>
  <c r="E444" i="6"/>
  <c r="G443" i="6"/>
  <c r="F443" i="6"/>
  <c r="E443" i="6"/>
  <c r="G442" i="6"/>
  <c r="F442" i="6"/>
  <c r="E442" i="6"/>
  <c r="G441" i="6"/>
  <c r="F441" i="6"/>
  <c r="E441" i="6"/>
  <c r="G440" i="6"/>
  <c r="F440" i="6"/>
  <c r="E440" i="6"/>
  <c r="G439" i="6"/>
  <c r="F439" i="6"/>
  <c r="E439" i="6"/>
  <c r="G438" i="6"/>
  <c r="F438" i="6"/>
  <c r="E438" i="6"/>
  <c r="G437" i="6"/>
  <c r="F437" i="6"/>
  <c r="E437" i="6"/>
  <c r="G436" i="6"/>
  <c r="F436" i="6"/>
  <c r="E436" i="6"/>
  <c r="G435" i="6"/>
  <c r="F435" i="6"/>
  <c r="E435" i="6"/>
  <c r="G434" i="6"/>
  <c r="F434" i="6"/>
  <c r="E434" i="6"/>
  <c r="G433" i="6"/>
  <c r="F433" i="6"/>
  <c r="E433" i="6"/>
  <c r="G432" i="6"/>
  <c r="F432" i="6"/>
  <c r="E432" i="6"/>
  <c r="G431" i="6"/>
  <c r="F431" i="6"/>
  <c r="E431" i="6"/>
  <c r="G430" i="6"/>
  <c r="F430" i="6"/>
  <c r="E430" i="6"/>
  <c r="G429" i="6"/>
  <c r="F429" i="6"/>
  <c r="E429" i="6"/>
  <c r="G428" i="6"/>
  <c r="F428" i="6"/>
  <c r="E428" i="6"/>
  <c r="G427" i="6"/>
  <c r="F427" i="6"/>
  <c r="E427" i="6"/>
  <c r="G426" i="6"/>
  <c r="F426" i="6"/>
  <c r="E426" i="6"/>
  <c r="G425" i="6"/>
  <c r="F425" i="6"/>
  <c r="E425" i="6"/>
  <c r="G424" i="6"/>
  <c r="F424" i="6"/>
  <c r="E424" i="6"/>
  <c r="G423" i="6"/>
  <c r="F423" i="6"/>
  <c r="E423" i="6"/>
  <c r="G422" i="6"/>
  <c r="F422" i="6"/>
  <c r="E422" i="6"/>
  <c r="G421" i="6"/>
  <c r="F421" i="6"/>
  <c r="E421" i="6"/>
  <c r="G420" i="6"/>
  <c r="F420" i="6"/>
  <c r="E420" i="6"/>
  <c r="G419" i="6"/>
  <c r="F419" i="6"/>
  <c r="E419" i="6"/>
  <c r="G418" i="6"/>
  <c r="F418" i="6"/>
  <c r="E418" i="6"/>
  <c r="G417" i="6"/>
  <c r="F417" i="6"/>
  <c r="E417" i="6"/>
  <c r="G416" i="6"/>
  <c r="F416" i="6"/>
  <c r="E416" i="6"/>
  <c r="G415" i="6"/>
  <c r="F415" i="6"/>
  <c r="E415" i="6"/>
  <c r="G414" i="6"/>
  <c r="F414" i="6"/>
  <c r="E414" i="6"/>
  <c r="G413" i="6"/>
  <c r="F413" i="6"/>
  <c r="E413" i="6"/>
  <c r="G412" i="6"/>
  <c r="F412" i="6"/>
  <c r="E412" i="6"/>
  <c r="G411" i="6"/>
  <c r="F411" i="6"/>
  <c r="E411" i="6"/>
  <c r="G410" i="6"/>
  <c r="F410" i="6"/>
  <c r="E410" i="6"/>
  <c r="G409" i="6"/>
  <c r="F409" i="6"/>
  <c r="E409" i="6"/>
  <c r="G408" i="6"/>
  <c r="F408" i="6"/>
  <c r="E408" i="6"/>
  <c r="G407" i="6"/>
  <c r="F407" i="6"/>
  <c r="E407" i="6"/>
  <c r="G406" i="6"/>
  <c r="F406" i="6"/>
  <c r="E406" i="6"/>
  <c r="G405" i="6"/>
  <c r="F405" i="6"/>
  <c r="E405" i="6"/>
  <c r="G404" i="6"/>
  <c r="F404" i="6"/>
  <c r="E404" i="6"/>
  <c r="G403" i="6"/>
  <c r="F403" i="6"/>
  <c r="E403" i="6"/>
  <c r="G402" i="6"/>
  <c r="F402" i="6"/>
  <c r="E402" i="6"/>
  <c r="G401" i="6"/>
  <c r="F401" i="6"/>
  <c r="E401" i="6"/>
  <c r="G400" i="6"/>
  <c r="F400" i="6"/>
  <c r="E400" i="6"/>
  <c r="G399" i="6"/>
  <c r="F399" i="6"/>
  <c r="E399" i="6"/>
  <c r="G398" i="6"/>
  <c r="F398" i="6"/>
  <c r="E398" i="6"/>
  <c r="G397" i="6"/>
  <c r="F397" i="6"/>
  <c r="E397" i="6"/>
  <c r="G396" i="6"/>
  <c r="F396" i="6"/>
  <c r="E396" i="6"/>
  <c r="G395" i="6"/>
  <c r="F395" i="6"/>
  <c r="E395" i="6"/>
  <c r="G394" i="6"/>
  <c r="F394" i="6"/>
  <c r="E394" i="6"/>
  <c r="G393" i="6"/>
  <c r="F393" i="6"/>
  <c r="E393" i="6"/>
  <c r="G392" i="6"/>
  <c r="F392" i="6"/>
  <c r="E392" i="6"/>
  <c r="G391" i="6"/>
  <c r="F391" i="6"/>
  <c r="E391" i="6"/>
  <c r="G390" i="6"/>
  <c r="F390" i="6"/>
  <c r="E390" i="6"/>
  <c r="G389" i="6"/>
  <c r="F389" i="6"/>
  <c r="E389" i="6"/>
  <c r="G388" i="6"/>
  <c r="F388" i="6"/>
  <c r="E388" i="6"/>
  <c r="G387" i="6"/>
  <c r="F387" i="6"/>
  <c r="E387" i="6"/>
  <c r="G386" i="6"/>
  <c r="F386" i="6"/>
  <c r="E386" i="6"/>
  <c r="G385" i="6"/>
  <c r="F385" i="6"/>
  <c r="E385" i="6"/>
  <c r="G384" i="6"/>
  <c r="F384" i="6"/>
  <c r="E384" i="6"/>
  <c r="G383" i="6"/>
  <c r="F383" i="6"/>
  <c r="E383" i="6"/>
  <c r="G382" i="6"/>
  <c r="F382" i="6"/>
  <c r="E382" i="6"/>
  <c r="G381" i="6"/>
  <c r="F381" i="6"/>
  <c r="E381" i="6"/>
  <c r="G380" i="6"/>
  <c r="F380" i="6"/>
  <c r="E380" i="6"/>
  <c r="G379" i="6"/>
  <c r="F379" i="6"/>
  <c r="E379" i="6"/>
  <c r="G378" i="6"/>
  <c r="F378" i="6"/>
  <c r="E378" i="6"/>
  <c r="G377" i="6"/>
  <c r="F377" i="6"/>
  <c r="E377" i="6"/>
  <c r="G376" i="6"/>
  <c r="F376" i="6"/>
  <c r="E376" i="6"/>
  <c r="G375" i="6"/>
  <c r="F375" i="6"/>
  <c r="E375" i="6"/>
  <c r="G374" i="6"/>
  <c r="F374" i="6"/>
  <c r="E374" i="6"/>
  <c r="G373" i="6"/>
  <c r="F373" i="6"/>
  <c r="E373" i="6"/>
  <c r="G372" i="6"/>
  <c r="F372" i="6"/>
  <c r="E372" i="6"/>
  <c r="G371" i="6"/>
  <c r="F371" i="6"/>
  <c r="E371" i="6"/>
  <c r="G370" i="6"/>
  <c r="F370" i="6"/>
  <c r="E370" i="6"/>
  <c r="G369" i="6"/>
  <c r="F369" i="6"/>
  <c r="E369" i="6"/>
  <c r="G368" i="6"/>
  <c r="F368" i="6"/>
  <c r="E368" i="6"/>
  <c r="G367" i="6"/>
  <c r="F367" i="6"/>
  <c r="E367" i="6"/>
  <c r="G366" i="6"/>
  <c r="F366" i="6"/>
  <c r="E366" i="6"/>
  <c r="G365" i="6"/>
  <c r="F365" i="6"/>
  <c r="E365" i="6"/>
  <c r="G364" i="6"/>
  <c r="F364" i="6"/>
  <c r="E364" i="6"/>
  <c r="G363" i="6"/>
  <c r="F363" i="6"/>
  <c r="E363" i="6"/>
  <c r="G362" i="6"/>
  <c r="F362" i="6"/>
  <c r="E362" i="6"/>
  <c r="G361" i="6"/>
  <c r="F361" i="6"/>
  <c r="E361" i="6"/>
  <c r="G360" i="6"/>
  <c r="F360" i="6"/>
  <c r="E360" i="6"/>
  <c r="G359" i="6"/>
  <c r="F359" i="6"/>
  <c r="E359" i="6"/>
  <c r="G358" i="6"/>
  <c r="F358" i="6"/>
  <c r="E358" i="6"/>
  <c r="G357" i="6"/>
  <c r="F357" i="6"/>
  <c r="E357" i="6"/>
  <c r="G356" i="6"/>
  <c r="F356" i="6"/>
  <c r="E356" i="6"/>
  <c r="G355" i="6"/>
  <c r="F355" i="6"/>
  <c r="E355" i="6"/>
  <c r="G354" i="6"/>
  <c r="F354" i="6"/>
  <c r="E354" i="6"/>
  <c r="G353" i="6"/>
  <c r="F353" i="6"/>
  <c r="E353" i="6"/>
  <c r="G352" i="6"/>
  <c r="F352" i="6"/>
  <c r="E352" i="6"/>
  <c r="G351" i="6"/>
  <c r="F351" i="6"/>
  <c r="E351" i="6"/>
  <c r="G350" i="6"/>
  <c r="F350" i="6"/>
  <c r="E350" i="6"/>
  <c r="G349" i="6"/>
  <c r="F349" i="6"/>
  <c r="E349" i="6"/>
  <c r="G348" i="6"/>
  <c r="F348" i="6"/>
  <c r="E348" i="6"/>
  <c r="G347" i="6"/>
  <c r="F347" i="6"/>
  <c r="E347" i="6"/>
  <c r="G346" i="6"/>
  <c r="F346" i="6"/>
  <c r="E346" i="6"/>
  <c r="G345" i="6"/>
  <c r="F345" i="6"/>
  <c r="E345" i="6"/>
  <c r="G344" i="6"/>
  <c r="F344" i="6"/>
  <c r="E344" i="6"/>
  <c r="G343" i="6"/>
  <c r="F343" i="6"/>
  <c r="E343" i="6"/>
  <c r="G342" i="6"/>
  <c r="F342" i="6"/>
  <c r="E342" i="6"/>
  <c r="G341" i="6"/>
  <c r="F341" i="6"/>
  <c r="E341" i="6"/>
  <c r="G340" i="6"/>
  <c r="F340" i="6"/>
  <c r="E340" i="6"/>
  <c r="G339" i="6"/>
  <c r="F339" i="6"/>
  <c r="E339" i="6"/>
  <c r="G338" i="6"/>
  <c r="F338" i="6"/>
  <c r="E338" i="6"/>
  <c r="G337" i="6"/>
  <c r="F337" i="6"/>
  <c r="E337" i="6"/>
  <c r="G336" i="6"/>
  <c r="F336" i="6"/>
  <c r="E336" i="6"/>
  <c r="G335" i="6"/>
  <c r="F335" i="6"/>
  <c r="E335" i="6"/>
  <c r="G334" i="6"/>
  <c r="F334" i="6"/>
  <c r="E334" i="6"/>
  <c r="G333" i="6"/>
  <c r="F333" i="6"/>
  <c r="E333" i="6"/>
  <c r="G332" i="6"/>
  <c r="F332" i="6"/>
  <c r="E332" i="6"/>
  <c r="G331" i="6"/>
  <c r="F331" i="6"/>
  <c r="E331" i="6"/>
  <c r="G330" i="6"/>
  <c r="F330" i="6"/>
  <c r="E330" i="6"/>
  <c r="G329" i="6"/>
  <c r="F329" i="6"/>
  <c r="E329" i="6"/>
  <c r="G328" i="6"/>
  <c r="F328" i="6"/>
  <c r="E328" i="6"/>
  <c r="G327" i="6"/>
  <c r="F327" i="6"/>
  <c r="E327" i="6"/>
  <c r="G326" i="6"/>
  <c r="F326" i="6"/>
  <c r="E326" i="6"/>
  <c r="G325" i="6"/>
  <c r="F325" i="6"/>
  <c r="E325" i="6"/>
  <c r="G324" i="6"/>
  <c r="F324" i="6"/>
  <c r="E324" i="6"/>
  <c r="G323" i="6"/>
  <c r="F323" i="6"/>
  <c r="E323" i="6"/>
  <c r="G322" i="6"/>
  <c r="F322" i="6"/>
  <c r="E322" i="6"/>
  <c r="G321" i="6"/>
  <c r="F321" i="6"/>
  <c r="E321" i="6"/>
  <c r="G320" i="6"/>
  <c r="F320" i="6"/>
  <c r="E320" i="6"/>
  <c r="G319" i="6"/>
  <c r="F319" i="6"/>
  <c r="E319" i="6"/>
  <c r="G318" i="6"/>
  <c r="F318" i="6"/>
  <c r="E318" i="6"/>
  <c r="G317" i="6"/>
  <c r="F317" i="6"/>
  <c r="E317" i="6"/>
  <c r="G316" i="6"/>
  <c r="F316" i="6"/>
  <c r="E316" i="6"/>
  <c r="G315" i="6"/>
  <c r="F315" i="6"/>
  <c r="E315" i="6"/>
  <c r="G314" i="6"/>
  <c r="F314" i="6"/>
  <c r="E314" i="6"/>
  <c r="G313" i="6"/>
  <c r="F313" i="6"/>
  <c r="E313" i="6"/>
  <c r="G312" i="6"/>
  <c r="F312" i="6"/>
  <c r="E312" i="6"/>
  <c r="G311" i="6"/>
  <c r="F311" i="6"/>
  <c r="E311" i="6"/>
  <c r="G310" i="6"/>
  <c r="F310" i="6"/>
  <c r="E310" i="6"/>
  <c r="G309" i="6"/>
  <c r="F309" i="6"/>
  <c r="E309" i="6"/>
  <c r="G308" i="6"/>
  <c r="F308" i="6"/>
  <c r="E308" i="6"/>
  <c r="G307" i="6"/>
  <c r="F307" i="6"/>
  <c r="E307" i="6"/>
  <c r="G306" i="6"/>
  <c r="F306" i="6"/>
  <c r="E306" i="6"/>
  <c r="G305" i="6"/>
  <c r="F305" i="6"/>
  <c r="E305" i="6"/>
  <c r="G304" i="6"/>
  <c r="F304" i="6"/>
  <c r="E304" i="6"/>
  <c r="G303" i="6"/>
  <c r="F303" i="6"/>
  <c r="E303" i="6"/>
  <c r="G302" i="6"/>
  <c r="F302" i="6"/>
  <c r="E302" i="6"/>
  <c r="G301" i="6"/>
  <c r="F301" i="6"/>
  <c r="E301" i="6"/>
  <c r="G300" i="6"/>
  <c r="F300" i="6"/>
  <c r="E300" i="6"/>
  <c r="G299" i="6"/>
  <c r="F299" i="6"/>
  <c r="E299" i="6"/>
  <c r="G298" i="6"/>
  <c r="F298" i="6"/>
  <c r="E298" i="6"/>
  <c r="G297" i="6"/>
  <c r="F297" i="6"/>
  <c r="E297" i="6"/>
  <c r="G296" i="6"/>
  <c r="F296" i="6"/>
  <c r="E296" i="6"/>
  <c r="G295" i="6"/>
  <c r="F295" i="6"/>
  <c r="E295" i="6"/>
  <c r="G294" i="6"/>
  <c r="F294" i="6"/>
  <c r="E294" i="6"/>
  <c r="G293" i="6"/>
  <c r="F293" i="6"/>
  <c r="E293" i="6"/>
  <c r="G292" i="6"/>
  <c r="F292" i="6"/>
  <c r="E292" i="6"/>
  <c r="G291" i="6"/>
  <c r="F291" i="6"/>
  <c r="E291" i="6"/>
  <c r="G290" i="6"/>
  <c r="F290" i="6"/>
  <c r="E290" i="6"/>
  <c r="G289" i="6"/>
  <c r="F289" i="6"/>
  <c r="E289" i="6"/>
  <c r="G288" i="6"/>
  <c r="F288" i="6"/>
  <c r="E288" i="6"/>
  <c r="G287" i="6"/>
  <c r="F287" i="6"/>
  <c r="E287" i="6"/>
  <c r="G286" i="6"/>
  <c r="F286" i="6"/>
  <c r="E286" i="6"/>
  <c r="G285" i="6"/>
  <c r="F285" i="6"/>
  <c r="E285" i="6"/>
  <c r="G284" i="6"/>
  <c r="F284" i="6"/>
  <c r="E284" i="6"/>
  <c r="G283" i="6"/>
  <c r="F283" i="6"/>
  <c r="E283" i="6"/>
  <c r="G282" i="6"/>
  <c r="F282" i="6"/>
  <c r="E282" i="6"/>
  <c r="G281" i="6"/>
  <c r="F281" i="6"/>
  <c r="E281" i="6"/>
  <c r="G280" i="6"/>
  <c r="F280" i="6"/>
  <c r="E280" i="6"/>
  <c r="G279" i="6"/>
  <c r="F279" i="6"/>
  <c r="E279" i="6"/>
  <c r="G278" i="6"/>
  <c r="F278" i="6"/>
  <c r="E278" i="6"/>
  <c r="G277" i="6"/>
  <c r="F277" i="6"/>
  <c r="E277" i="6"/>
  <c r="G276" i="6"/>
  <c r="F276" i="6"/>
  <c r="E276" i="6"/>
  <c r="G275" i="6"/>
  <c r="F275" i="6"/>
  <c r="E275" i="6"/>
  <c r="G274" i="6"/>
  <c r="F274" i="6"/>
  <c r="E274" i="6"/>
  <c r="G273" i="6"/>
  <c r="F273" i="6"/>
  <c r="E273" i="6"/>
  <c r="G272" i="6"/>
  <c r="F272" i="6"/>
  <c r="E272" i="6"/>
  <c r="G271" i="6"/>
  <c r="F271" i="6"/>
  <c r="E271" i="6"/>
  <c r="G270" i="6"/>
  <c r="F270" i="6"/>
  <c r="E270" i="6"/>
  <c r="G269" i="6"/>
  <c r="F269" i="6"/>
  <c r="E269" i="6"/>
  <c r="G268" i="6"/>
  <c r="F268" i="6"/>
  <c r="E268" i="6"/>
  <c r="G267" i="6"/>
  <c r="F267" i="6"/>
  <c r="E267" i="6"/>
  <c r="G266" i="6"/>
  <c r="F266" i="6"/>
  <c r="E266" i="6"/>
  <c r="G265" i="6"/>
  <c r="F265" i="6"/>
  <c r="E265" i="6"/>
  <c r="G264" i="6"/>
  <c r="F264" i="6"/>
  <c r="E264" i="6"/>
  <c r="G263" i="6"/>
  <c r="F263" i="6"/>
  <c r="E263" i="6"/>
  <c r="G262" i="6"/>
  <c r="F262" i="6"/>
  <c r="E262" i="6"/>
  <c r="G261" i="6"/>
  <c r="F261" i="6"/>
  <c r="E261" i="6"/>
  <c r="G260" i="6"/>
  <c r="F260" i="6"/>
  <c r="E260" i="6"/>
  <c r="G259" i="6"/>
  <c r="F259" i="6"/>
  <c r="E259" i="6"/>
  <c r="G258" i="6"/>
  <c r="F258" i="6"/>
  <c r="E258" i="6"/>
  <c r="G257" i="6"/>
  <c r="F257" i="6"/>
  <c r="E257" i="6"/>
  <c r="G256" i="6"/>
  <c r="F256" i="6"/>
  <c r="E256" i="6"/>
  <c r="G255" i="6"/>
  <c r="F255" i="6"/>
  <c r="E255" i="6"/>
  <c r="G254" i="6"/>
  <c r="F254" i="6"/>
  <c r="E254" i="6"/>
  <c r="G253" i="6"/>
  <c r="F253" i="6"/>
  <c r="E253" i="6"/>
  <c r="G252" i="6"/>
  <c r="F252" i="6"/>
  <c r="E252" i="6"/>
  <c r="G251" i="6"/>
  <c r="F251" i="6"/>
  <c r="E251" i="6"/>
  <c r="G250" i="6"/>
  <c r="F250" i="6"/>
  <c r="E250" i="6"/>
  <c r="G249" i="6"/>
  <c r="F249" i="6"/>
  <c r="E249" i="6"/>
  <c r="G248" i="6"/>
  <c r="F248" i="6"/>
  <c r="E248" i="6"/>
  <c r="G247" i="6"/>
  <c r="F247" i="6"/>
  <c r="E247" i="6"/>
  <c r="G246" i="6"/>
  <c r="F246" i="6"/>
  <c r="E246" i="6"/>
  <c r="G245" i="6"/>
  <c r="F245" i="6"/>
  <c r="E245" i="6"/>
  <c r="G244" i="6"/>
  <c r="F244" i="6"/>
  <c r="E244" i="6"/>
  <c r="G243" i="6"/>
  <c r="F243" i="6"/>
  <c r="E243" i="6"/>
  <c r="G242" i="6"/>
  <c r="F242" i="6"/>
  <c r="E242" i="6"/>
  <c r="G241" i="6"/>
  <c r="F241" i="6"/>
  <c r="E241" i="6"/>
  <c r="G240" i="6"/>
  <c r="F240" i="6"/>
  <c r="E240" i="6"/>
  <c r="G239" i="6"/>
  <c r="F239" i="6"/>
  <c r="E239" i="6"/>
  <c r="G238" i="6"/>
  <c r="F238" i="6"/>
  <c r="E238" i="6"/>
  <c r="G237" i="6"/>
  <c r="F237" i="6"/>
  <c r="E237" i="6"/>
  <c r="G236" i="6"/>
  <c r="F236" i="6"/>
  <c r="E236" i="6"/>
  <c r="G235" i="6"/>
  <c r="F235" i="6"/>
  <c r="E235" i="6"/>
  <c r="G234" i="6"/>
  <c r="F234" i="6"/>
  <c r="E234" i="6"/>
  <c r="G233" i="6"/>
  <c r="F233" i="6"/>
  <c r="E233" i="6"/>
  <c r="G232" i="6"/>
  <c r="F232" i="6"/>
  <c r="E232" i="6"/>
  <c r="G231" i="6"/>
  <c r="F231" i="6"/>
  <c r="E231" i="6"/>
  <c r="G230" i="6"/>
  <c r="F230" i="6"/>
  <c r="E230" i="6"/>
  <c r="G229" i="6"/>
  <c r="F229" i="6"/>
  <c r="E229" i="6"/>
  <c r="G228" i="6"/>
  <c r="F228" i="6"/>
  <c r="E228" i="6"/>
  <c r="G227" i="6"/>
  <c r="F227" i="6"/>
  <c r="E227" i="6"/>
  <c r="G226" i="6"/>
  <c r="F226" i="6"/>
  <c r="E226" i="6"/>
  <c r="G225" i="6"/>
  <c r="F225" i="6"/>
  <c r="E225" i="6"/>
  <c r="G224" i="6"/>
  <c r="F224" i="6"/>
  <c r="E224" i="6"/>
  <c r="G223" i="6"/>
  <c r="F223" i="6"/>
  <c r="E223" i="6"/>
  <c r="G222" i="6"/>
  <c r="F222" i="6"/>
  <c r="E222" i="6"/>
  <c r="G221" i="6"/>
  <c r="F221" i="6"/>
  <c r="E221" i="6"/>
  <c r="G220" i="6"/>
  <c r="F220" i="6"/>
  <c r="E220" i="6"/>
  <c r="G219" i="6"/>
  <c r="F219" i="6"/>
  <c r="E219" i="6"/>
  <c r="G218" i="6"/>
  <c r="F218" i="6"/>
  <c r="E218" i="6"/>
  <c r="G217" i="6"/>
  <c r="F217" i="6"/>
  <c r="E217" i="6"/>
  <c r="G216" i="6"/>
  <c r="F216" i="6"/>
  <c r="E216" i="6"/>
  <c r="G215" i="6"/>
  <c r="F215" i="6"/>
  <c r="E215" i="6"/>
  <c r="G214" i="6"/>
  <c r="F214" i="6"/>
  <c r="E214" i="6"/>
  <c r="G213" i="6"/>
  <c r="F213" i="6"/>
  <c r="E213" i="6"/>
  <c r="G212" i="6"/>
  <c r="F212" i="6"/>
  <c r="E212" i="6"/>
  <c r="G211" i="6"/>
  <c r="F211" i="6"/>
  <c r="E211" i="6"/>
  <c r="G210" i="6"/>
  <c r="F210" i="6"/>
  <c r="E210" i="6"/>
  <c r="G209" i="6"/>
  <c r="F209" i="6"/>
  <c r="E209" i="6"/>
  <c r="G208" i="6"/>
  <c r="F208" i="6"/>
  <c r="E208" i="6"/>
  <c r="G207" i="6"/>
  <c r="F207" i="6"/>
  <c r="E207" i="6"/>
  <c r="G206" i="6"/>
  <c r="F206" i="6"/>
  <c r="E206" i="6"/>
  <c r="G205" i="6"/>
  <c r="F205" i="6"/>
  <c r="E205" i="6"/>
  <c r="G204" i="6"/>
  <c r="F204" i="6"/>
  <c r="E204" i="6"/>
  <c r="G203" i="6"/>
  <c r="F203" i="6"/>
  <c r="E203" i="6"/>
  <c r="G202" i="6"/>
  <c r="F202" i="6"/>
  <c r="E202" i="6"/>
  <c r="G201" i="6"/>
  <c r="F201" i="6"/>
  <c r="E201" i="6"/>
  <c r="G200" i="6"/>
  <c r="F200" i="6"/>
  <c r="E200" i="6"/>
  <c r="G199" i="6"/>
  <c r="F199" i="6"/>
  <c r="E199" i="6"/>
  <c r="G198" i="6"/>
  <c r="F198" i="6"/>
  <c r="E198" i="6"/>
  <c r="G197" i="6"/>
  <c r="F197" i="6"/>
  <c r="E197" i="6"/>
  <c r="G196" i="6"/>
  <c r="F196" i="6"/>
  <c r="E196" i="6"/>
  <c r="G195" i="6"/>
  <c r="F195" i="6"/>
  <c r="E195" i="6"/>
  <c r="G194" i="6"/>
  <c r="F194" i="6"/>
  <c r="E194" i="6"/>
  <c r="G193" i="6"/>
  <c r="F193" i="6"/>
  <c r="E193" i="6"/>
  <c r="G192" i="6"/>
  <c r="F192" i="6"/>
  <c r="E192" i="6"/>
  <c r="G191" i="6"/>
  <c r="F191" i="6"/>
  <c r="E191" i="6"/>
  <c r="G190" i="6"/>
  <c r="F190" i="6"/>
  <c r="E190" i="6"/>
  <c r="G189" i="6"/>
  <c r="F189" i="6"/>
  <c r="E189" i="6"/>
  <c r="G188" i="6"/>
  <c r="F188" i="6"/>
  <c r="E188" i="6"/>
  <c r="G187" i="6"/>
  <c r="F187" i="6"/>
  <c r="E187" i="6"/>
  <c r="G186" i="6"/>
  <c r="F186" i="6"/>
  <c r="E186" i="6"/>
  <c r="G185" i="6"/>
  <c r="F185" i="6"/>
  <c r="E185" i="6"/>
  <c r="G184" i="6"/>
  <c r="F184" i="6"/>
  <c r="E184" i="6"/>
  <c r="G183" i="6"/>
  <c r="F183" i="6"/>
  <c r="E183" i="6"/>
  <c r="G182" i="6"/>
  <c r="F182" i="6"/>
  <c r="E182" i="6"/>
  <c r="G181" i="6"/>
  <c r="F181" i="6"/>
  <c r="E181" i="6"/>
  <c r="G180" i="6"/>
  <c r="F180" i="6"/>
  <c r="E180" i="6"/>
  <c r="G179" i="6"/>
  <c r="F179" i="6"/>
  <c r="E179" i="6"/>
  <c r="G178" i="6"/>
  <c r="F178" i="6"/>
  <c r="E178" i="6"/>
  <c r="G177" i="6"/>
  <c r="F177" i="6"/>
  <c r="E177" i="6"/>
  <c r="G176" i="6"/>
  <c r="F176" i="6"/>
  <c r="E176" i="6"/>
  <c r="G175" i="6"/>
  <c r="F175" i="6"/>
  <c r="E175" i="6"/>
  <c r="G174" i="6"/>
  <c r="F174" i="6"/>
  <c r="E174" i="6"/>
  <c r="G173" i="6"/>
  <c r="F173" i="6"/>
  <c r="E173" i="6"/>
  <c r="G172" i="6"/>
  <c r="F172" i="6"/>
  <c r="E172" i="6"/>
  <c r="G171" i="6"/>
  <c r="F171" i="6"/>
  <c r="E171" i="6"/>
  <c r="G170" i="6"/>
  <c r="F170" i="6"/>
  <c r="E170" i="6"/>
  <c r="G169" i="6"/>
  <c r="F169" i="6"/>
  <c r="E169" i="6"/>
  <c r="G168" i="6"/>
  <c r="F168" i="6"/>
  <c r="E168" i="6"/>
  <c r="G167" i="6"/>
  <c r="F167" i="6"/>
  <c r="E167" i="6"/>
  <c r="G166" i="6"/>
  <c r="F166" i="6"/>
  <c r="E166" i="6"/>
  <c r="G165" i="6"/>
  <c r="F165" i="6"/>
  <c r="E165" i="6"/>
  <c r="G164" i="6"/>
  <c r="F164" i="6"/>
  <c r="E164" i="6"/>
  <c r="G163" i="6"/>
  <c r="F163" i="6"/>
  <c r="E163" i="6"/>
  <c r="G162" i="6"/>
  <c r="F162" i="6"/>
  <c r="E162" i="6"/>
  <c r="G161" i="6"/>
  <c r="F161" i="6"/>
  <c r="E161" i="6"/>
  <c r="G160" i="6"/>
  <c r="F160" i="6"/>
  <c r="E160" i="6"/>
  <c r="G159" i="6"/>
  <c r="F159" i="6"/>
  <c r="E159" i="6"/>
  <c r="G158" i="6"/>
  <c r="F158" i="6"/>
  <c r="E158" i="6"/>
  <c r="G157" i="6"/>
  <c r="F157" i="6"/>
  <c r="E157" i="6"/>
  <c r="G156" i="6"/>
  <c r="F156" i="6"/>
  <c r="E156" i="6"/>
  <c r="G155" i="6"/>
  <c r="F155" i="6"/>
  <c r="E155" i="6"/>
  <c r="G154" i="6"/>
  <c r="F154" i="6"/>
  <c r="E154" i="6"/>
  <c r="G153" i="6"/>
  <c r="F153" i="6"/>
  <c r="E153" i="6"/>
  <c r="G152" i="6"/>
  <c r="F152" i="6"/>
  <c r="E152" i="6"/>
  <c r="G151" i="6"/>
  <c r="F151" i="6"/>
  <c r="E151" i="6"/>
  <c r="G150" i="6"/>
  <c r="F150" i="6"/>
  <c r="E150" i="6"/>
  <c r="G149" i="6"/>
  <c r="F149" i="6"/>
  <c r="E149" i="6"/>
  <c r="G148" i="6"/>
  <c r="F148" i="6"/>
  <c r="E148" i="6"/>
  <c r="G147" i="6"/>
  <c r="F147" i="6"/>
  <c r="E147" i="6"/>
  <c r="G146" i="6"/>
  <c r="F146" i="6"/>
  <c r="E146" i="6"/>
  <c r="G145" i="6"/>
  <c r="F145" i="6"/>
  <c r="E145" i="6"/>
  <c r="G144" i="6"/>
  <c r="F144" i="6"/>
  <c r="E144" i="6"/>
  <c r="G143" i="6"/>
  <c r="F143" i="6"/>
  <c r="E143" i="6"/>
  <c r="G142" i="6"/>
  <c r="F142" i="6"/>
  <c r="E142" i="6"/>
  <c r="G141" i="6"/>
  <c r="F141" i="6"/>
  <c r="E141" i="6"/>
  <c r="G140" i="6"/>
  <c r="F140" i="6"/>
  <c r="E140" i="6"/>
  <c r="G139" i="6"/>
  <c r="F139" i="6"/>
  <c r="E139" i="6"/>
  <c r="G138" i="6"/>
  <c r="F138" i="6"/>
  <c r="E138" i="6"/>
  <c r="G137" i="6"/>
  <c r="F137" i="6"/>
  <c r="E137" i="6"/>
  <c r="G136" i="6"/>
  <c r="F136" i="6"/>
  <c r="E136" i="6"/>
  <c r="G135" i="6"/>
  <c r="F135" i="6"/>
  <c r="E135" i="6"/>
  <c r="G134" i="6"/>
  <c r="F134" i="6"/>
  <c r="E134" i="6"/>
  <c r="G133" i="6"/>
  <c r="F133" i="6"/>
  <c r="E133" i="6"/>
  <c r="G132" i="6"/>
  <c r="F132" i="6"/>
  <c r="E132" i="6"/>
  <c r="G131" i="6"/>
  <c r="F131" i="6"/>
  <c r="E131" i="6"/>
  <c r="G130" i="6"/>
  <c r="F130" i="6"/>
  <c r="E130" i="6"/>
  <c r="G129" i="6"/>
  <c r="F129" i="6"/>
  <c r="E129" i="6"/>
  <c r="G128" i="6"/>
  <c r="F128" i="6"/>
  <c r="E128" i="6"/>
  <c r="G127" i="6"/>
  <c r="F127" i="6"/>
  <c r="E127" i="6"/>
  <c r="G126" i="6"/>
  <c r="F126" i="6"/>
  <c r="E126" i="6"/>
  <c r="G125" i="6"/>
  <c r="F125" i="6"/>
  <c r="E125" i="6"/>
  <c r="G124" i="6"/>
  <c r="F124" i="6"/>
  <c r="E124" i="6"/>
  <c r="G123" i="6"/>
  <c r="F123" i="6"/>
  <c r="E123" i="6"/>
  <c r="G122" i="6"/>
  <c r="F122" i="6"/>
  <c r="E122" i="6"/>
  <c r="G121" i="6"/>
  <c r="F121" i="6"/>
  <c r="E121" i="6"/>
  <c r="G120" i="6"/>
  <c r="F120" i="6"/>
  <c r="E120" i="6"/>
  <c r="G119" i="6"/>
  <c r="F119" i="6"/>
  <c r="E119" i="6"/>
  <c r="G118" i="6"/>
  <c r="F118" i="6"/>
  <c r="E118" i="6"/>
  <c r="G117" i="6"/>
  <c r="F117" i="6"/>
  <c r="E117" i="6"/>
  <c r="G116" i="6"/>
  <c r="F116" i="6"/>
  <c r="E116" i="6"/>
  <c r="G115" i="6"/>
  <c r="F115" i="6"/>
  <c r="E115" i="6"/>
  <c r="G114" i="6"/>
  <c r="F114" i="6"/>
  <c r="E114" i="6"/>
  <c r="G113" i="6"/>
  <c r="F113" i="6"/>
  <c r="E113" i="6"/>
  <c r="G112" i="6"/>
  <c r="F112" i="6"/>
  <c r="E112" i="6"/>
  <c r="G111" i="6"/>
  <c r="F111" i="6"/>
  <c r="E111" i="6"/>
  <c r="G110" i="6"/>
  <c r="F110" i="6"/>
  <c r="E110" i="6"/>
  <c r="G109" i="6"/>
  <c r="F109" i="6"/>
  <c r="E109" i="6"/>
  <c r="G108" i="6"/>
  <c r="F108" i="6"/>
  <c r="E108" i="6"/>
  <c r="G107" i="6"/>
  <c r="F107" i="6"/>
  <c r="E107" i="6"/>
  <c r="G106" i="6"/>
  <c r="F106" i="6"/>
  <c r="E106" i="6"/>
  <c r="G105" i="6"/>
  <c r="F105" i="6"/>
  <c r="E105" i="6"/>
  <c r="G104" i="6"/>
  <c r="F104" i="6"/>
  <c r="E104" i="6"/>
  <c r="G103" i="6"/>
  <c r="F103" i="6"/>
  <c r="E103" i="6"/>
  <c r="G102" i="6"/>
  <c r="F102" i="6"/>
  <c r="E102" i="6"/>
  <c r="G101" i="6"/>
  <c r="F101" i="6"/>
  <c r="E101" i="6"/>
  <c r="G100" i="6"/>
  <c r="F100" i="6"/>
  <c r="E100" i="6"/>
  <c r="G99" i="6"/>
  <c r="F99" i="6"/>
  <c r="E99" i="6"/>
  <c r="G98" i="6"/>
  <c r="F98" i="6"/>
  <c r="E98" i="6"/>
  <c r="G97" i="6"/>
  <c r="F97" i="6"/>
  <c r="E97" i="6"/>
  <c r="G96" i="6"/>
  <c r="F96" i="6"/>
  <c r="E96" i="6"/>
  <c r="G95" i="6"/>
  <c r="F95" i="6"/>
  <c r="E95" i="6"/>
  <c r="G94" i="6"/>
  <c r="F94" i="6"/>
  <c r="E94" i="6"/>
  <c r="G93" i="6"/>
  <c r="F93" i="6"/>
  <c r="E93" i="6"/>
  <c r="G92" i="6"/>
  <c r="F92" i="6"/>
  <c r="E92" i="6"/>
  <c r="G91" i="6"/>
  <c r="F91" i="6"/>
  <c r="E91" i="6"/>
  <c r="G90" i="6"/>
  <c r="F90" i="6"/>
  <c r="E90" i="6"/>
  <c r="G89" i="6"/>
  <c r="F89" i="6"/>
  <c r="E89" i="6"/>
  <c r="G88" i="6"/>
  <c r="F88" i="6"/>
  <c r="E88" i="6"/>
  <c r="G87" i="6"/>
  <c r="F87" i="6"/>
  <c r="E87" i="6"/>
  <c r="G86" i="6"/>
  <c r="F86" i="6"/>
  <c r="E86" i="6"/>
  <c r="G85" i="6"/>
  <c r="F85" i="6"/>
  <c r="E85" i="6"/>
  <c r="G84" i="6"/>
  <c r="F84" i="6"/>
  <c r="E84" i="6"/>
  <c r="G83" i="6"/>
  <c r="F83" i="6"/>
  <c r="E83" i="6"/>
  <c r="G82" i="6"/>
  <c r="F82" i="6"/>
  <c r="E82" i="6"/>
  <c r="G81" i="6"/>
  <c r="F81" i="6"/>
  <c r="E81" i="6"/>
  <c r="G80" i="6"/>
  <c r="F80" i="6"/>
  <c r="E80" i="6"/>
  <c r="G79" i="6"/>
  <c r="F79" i="6"/>
  <c r="E79" i="6"/>
  <c r="G78" i="6"/>
  <c r="F78" i="6"/>
  <c r="E78" i="6"/>
  <c r="G77" i="6"/>
  <c r="F77" i="6"/>
  <c r="E77" i="6"/>
  <c r="G76" i="6"/>
  <c r="F76" i="6"/>
  <c r="E76" i="6"/>
  <c r="G75" i="6"/>
  <c r="F75" i="6"/>
  <c r="E75" i="6"/>
  <c r="G74" i="6"/>
  <c r="F74" i="6"/>
  <c r="E74" i="6"/>
  <c r="G73" i="6"/>
  <c r="F73" i="6"/>
  <c r="E73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G67" i="6"/>
  <c r="F67" i="6"/>
  <c r="E67" i="6"/>
  <c r="G66" i="6"/>
  <c r="F66" i="6"/>
  <c r="E66" i="6"/>
  <c r="G65" i="6"/>
  <c r="F65" i="6"/>
  <c r="E65" i="6"/>
  <c r="G64" i="6"/>
  <c r="F64" i="6"/>
  <c r="E64" i="6"/>
  <c r="G63" i="6"/>
  <c r="F63" i="6"/>
  <c r="E63" i="6"/>
  <c r="G62" i="6"/>
  <c r="F62" i="6"/>
  <c r="E62" i="6"/>
  <c r="G61" i="6"/>
  <c r="F61" i="6"/>
  <c r="E61" i="6"/>
  <c r="G60" i="6"/>
  <c r="F60" i="6"/>
  <c r="E60" i="6"/>
  <c r="G59" i="6"/>
  <c r="F59" i="6"/>
  <c r="E59" i="6"/>
  <c r="G58" i="6"/>
  <c r="F58" i="6"/>
  <c r="E58" i="6"/>
  <c r="G57" i="6"/>
  <c r="F57" i="6"/>
  <c r="E57" i="6"/>
  <c r="G56" i="6"/>
  <c r="F56" i="6"/>
  <c r="E56" i="6"/>
  <c r="G55" i="6"/>
  <c r="F55" i="6"/>
  <c r="E55" i="6"/>
  <c r="G54" i="6"/>
  <c r="F54" i="6"/>
  <c r="E54" i="6"/>
  <c r="G53" i="6"/>
  <c r="F53" i="6"/>
  <c r="E53" i="6"/>
  <c r="G52" i="6"/>
  <c r="F52" i="6"/>
  <c r="E52" i="6"/>
  <c r="G51" i="6"/>
  <c r="F51" i="6"/>
  <c r="E51" i="6"/>
  <c r="G50" i="6"/>
  <c r="F50" i="6"/>
  <c r="E50" i="6"/>
  <c r="G49" i="6"/>
  <c r="F49" i="6"/>
  <c r="E49" i="6"/>
  <c r="G48" i="6"/>
  <c r="F48" i="6"/>
  <c r="E48" i="6"/>
  <c r="G47" i="6"/>
  <c r="F47" i="6"/>
  <c r="E47" i="6"/>
  <c r="G46" i="6"/>
  <c r="F46" i="6"/>
  <c r="E46" i="6"/>
  <c r="G45" i="6"/>
  <c r="F45" i="6"/>
  <c r="E45" i="6"/>
  <c r="G44" i="6"/>
  <c r="F44" i="6"/>
  <c r="E44" i="6"/>
  <c r="G43" i="6"/>
  <c r="F43" i="6"/>
  <c r="E43" i="6"/>
  <c r="G42" i="6"/>
  <c r="F42" i="6"/>
  <c r="E42" i="6"/>
  <c r="G41" i="6"/>
  <c r="F41" i="6"/>
  <c r="E41" i="6"/>
  <c r="G40" i="6"/>
  <c r="F40" i="6"/>
  <c r="E40" i="6"/>
  <c r="G39" i="6"/>
  <c r="F39" i="6"/>
  <c r="E39" i="6"/>
  <c r="G38" i="6"/>
  <c r="F38" i="6"/>
  <c r="E38" i="6"/>
  <c r="G37" i="6"/>
  <c r="F37" i="6"/>
  <c r="E37" i="6"/>
  <c r="G36" i="6"/>
  <c r="F36" i="6"/>
  <c r="E36" i="6"/>
  <c r="G35" i="6"/>
  <c r="F35" i="6"/>
  <c r="E35" i="6"/>
  <c r="G34" i="6"/>
  <c r="F34" i="6"/>
  <c r="E34" i="6"/>
  <c r="G33" i="6"/>
  <c r="F33" i="6"/>
  <c r="E33" i="6"/>
  <c r="G32" i="6"/>
  <c r="F32" i="6"/>
  <c r="E32" i="6"/>
  <c r="G31" i="6"/>
  <c r="F31" i="6"/>
  <c r="E31" i="6"/>
  <c r="G30" i="6"/>
  <c r="F30" i="6"/>
  <c r="E30" i="6"/>
  <c r="G29" i="6"/>
  <c r="F29" i="6"/>
  <c r="E29" i="6"/>
  <c r="G28" i="6"/>
  <c r="F28" i="6"/>
  <c r="E28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2" i="6"/>
  <c r="F22" i="6"/>
  <c r="E22" i="6"/>
  <c r="G21" i="6"/>
  <c r="F21" i="6"/>
  <c r="E21" i="6"/>
  <c r="G20" i="6"/>
  <c r="F20" i="6"/>
  <c r="E20" i="6"/>
  <c r="G19" i="6"/>
  <c r="F19" i="6"/>
  <c r="E19" i="6"/>
  <c r="G18" i="6"/>
  <c r="F18" i="6"/>
  <c r="E18" i="6"/>
  <c r="G17" i="6"/>
  <c r="F17" i="6"/>
  <c r="E17" i="6"/>
  <c r="G16" i="6"/>
  <c r="F16" i="6"/>
  <c r="E16" i="6"/>
  <c r="G15" i="6"/>
  <c r="F15" i="6"/>
  <c r="E15" i="6"/>
  <c r="C3" i="6"/>
  <c r="G14" i="6"/>
  <c r="F14" i="6"/>
  <c r="E14" i="6"/>
  <c r="G13" i="6"/>
  <c r="F13" i="6"/>
  <c r="E13" i="6"/>
  <c r="G12" i="6"/>
  <c r="F12" i="6"/>
  <c r="E12" i="6"/>
  <c r="G11" i="6"/>
  <c r="F11" i="6"/>
  <c r="E11" i="6"/>
  <c r="G10" i="6"/>
  <c r="F10" i="6"/>
  <c r="E10" i="6"/>
  <c r="G9" i="6"/>
  <c r="F9" i="6"/>
  <c r="E9" i="6"/>
  <c r="G8" i="6"/>
  <c r="F8" i="6"/>
  <c r="E8" i="6"/>
  <c r="T5" i="2"/>
  <c r="T4" i="2"/>
  <c r="Q2" i="2"/>
  <c r="Z14" i="2"/>
  <c r="B3" i="2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T22" i="3"/>
  <c r="T21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B2" i="3"/>
  <c r="C2" i="3"/>
  <c r="T20" i="3"/>
  <c r="T16" i="3"/>
  <c r="T15" i="3"/>
  <c r="T14" i="3"/>
  <c r="T7" i="3"/>
  <c r="T6" i="3"/>
  <c r="T5" i="3"/>
  <c r="T4" i="3"/>
  <c r="T3" i="3"/>
  <c r="T2" i="3"/>
  <c r="Q26" i="3"/>
  <c r="Q25" i="3"/>
  <c r="Q24" i="3"/>
  <c r="Q22" i="3"/>
  <c r="Q21" i="3"/>
  <c r="Q20" i="3"/>
  <c r="Q19" i="3"/>
  <c r="Q17" i="3"/>
  <c r="Q16" i="3"/>
  <c r="Q15" i="3"/>
  <c r="Q14" i="3"/>
  <c r="Q8" i="3"/>
  <c r="Q6" i="3"/>
  <c r="Q5" i="3"/>
  <c r="Q4" i="3"/>
  <c r="Q3" i="3"/>
  <c r="Q2" i="3"/>
  <c r="Q12" i="3"/>
  <c r="Q23" i="3"/>
  <c r="Q27" i="3"/>
  <c r="Q28" i="3"/>
  <c r="C3" i="3"/>
  <c r="B3" i="3"/>
  <c r="C2" i="2"/>
  <c r="W9" i="2"/>
  <c r="T8" i="2"/>
  <c r="T9" i="2"/>
  <c r="Z9" i="2"/>
  <c r="D3" i="6" l="1"/>
  <c r="E3" i="6" s="1"/>
  <c r="C7" i="6" s="1"/>
  <c r="F2" i="6"/>
  <c r="F3" i="6"/>
  <c r="D2" i="6"/>
  <c r="E2" i="6" s="1"/>
  <c r="B7" i="6" s="1"/>
  <c r="F3" i="3"/>
  <c r="F2" i="3"/>
  <c r="D2" i="3"/>
  <c r="E2" i="3" s="1"/>
  <c r="B7" i="3" s="1"/>
  <c r="D3" i="3"/>
  <c r="E3" i="3" s="1"/>
  <c r="C7" i="3" s="1"/>
  <c r="E3" i="1"/>
  <c r="E2" i="1"/>
  <c r="G1007" i="1"/>
  <c r="F1007" i="1"/>
  <c r="E1007" i="1"/>
  <c r="G1006" i="1"/>
  <c r="F1006" i="1"/>
  <c r="E1006" i="1"/>
  <c r="G1005" i="1"/>
  <c r="F1005" i="1"/>
  <c r="E1005" i="1"/>
  <c r="G1004" i="1"/>
  <c r="F1004" i="1"/>
  <c r="E1004" i="1"/>
  <c r="G1003" i="1"/>
  <c r="F1003" i="1"/>
  <c r="E1003" i="1"/>
  <c r="G1002" i="1"/>
  <c r="F1002" i="1"/>
  <c r="E1002" i="1"/>
  <c r="G1001" i="1"/>
  <c r="F1001" i="1"/>
  <c r="E1001" i="1"/>
  <c r="G1000" i="1"/>
  <c r="F1000" i="1"/>
  <c r="E1000" i="1"/>
  <c r="G999" i="1"/>
  <c r="F999" i="1"/>
  <c r="E999" i="1"/>
  <c r="G998" i="1"/>
  <c r="F998" i="1"/>
  <c r="E998" i="1"/>
  <c r="G997" i="1"/>
  <c r="F997" i="1"/>
  <c r="E997" i="1"/>
  <c r="G996" i="1"/>
  <c r="F996" i="1"/>
  <c r="E996" i="1"/>
  <c r="G995" i="1"/>
  <c r="F995" i="1"/>
  <c r="E995" i="1"/>
  <c r="G994" i="1"/>
  <c r="F994" i="1"/>
  <c r="E994" i="1"/>
  <c r="G993" i="1"/>
  <c r="F993" i="1"/>
  <c r="E993" i="1"/>
  <c r="G992" i="1"/>
  <c r="F992" i="1"/>
  <c r="E992" i="1"/>
  <c r="G991" i="1"/>
  <c r="F991" i="1"/>
  <c r="E991" i="1"/>
  <c r="G990" i="1"/>
  <c r="F990" i="1"/>
  <c r="E990" i="1"/>
  <c r="G989" i="1"/>
  <c r="F989" i="1"/>
  <c r="E989" i="1"/>
  <c r="G988" i="1"/>
  <c r="F988" i="1"/>
  <c r="E988" i="1"/>
  <c r="G987" i="1"/>
  <c r="F987" i="1"/>
  <c r="E987" i="1"/>
  <c r="G986" i="1"/>
  <c r="F986" i="1"/>
  <c r="E986" i="1"/>
  <c r="G985" i="1"/>
  <c r="F985" i="1"/>
  <c r="E985" i="1"/>
  <c r="G984" i="1"/>
  <c r="F984" i="1"/>
  <c r="E984" i="1"/>
  <c r="G983" i="1"/>
  <c r="F983" i="1"/>
  <c r="E983" i="1"/>
  <c r="G982" i="1"/>
  <c r="F982" i="1"/>
  <c r="E982" i="1"/>
  <c r="G981" i="1"/>
  <c r="F981" i="1"/>
  <c r="E981" i="1"/>
  <c r="G980" i="1"/>
  <c r="F980" i="1"/>
  <c r="E980" i="1"/>
  <c r="G979" i="1"/>
  <c r="F979" i="1"/>
  <c r="E979" i="1"/>
  <c r="G978" i="1"/>
  <c r="F978" i="1"/>
  <c r="E978" i="1"/>
  <c r="G977" i="1"/>
  <c r="F977" i="1"/>
  <c r="E977" i="1"/>
  <c r="G976" i="1"/>
  <c r="F976" i="1"/>
  <c r="E976" i="1"/>
  <c r="G975" i="1"/>
  <c r="F975" i="1"/>
  <c r="E975" i="1"/>
  <c r="G974" i="1"/>
  <c r="F974" i="1"/>
  <c r="E974" i="1"/>
  <c r="G973" i="1"/>
  <c r="F973" i="1"/>
  <c r="E973" i="1"/>
  <c r="G972" i="1"/>
  <c r="F972" i="1"/>
  <c r="E972" i="1"/>
  <c r="G971" i="1"/>
  <c r="F971" i="1"/>
  <c r="E971" i="1"/>
  <c r="G970" i="1"/>
  <c r="F970" i="1"/>
  <c r="E970" i="1"/>
  <c r="G969" i="1"/>
  <c r="F969" i="1"/>
  <c r="E969" i="1"/>
  <c r="G968" i="1"/>
  <c r="F968" i="1"/>
  <c r="E968" i="1"/>
  <c r="G967" i="1"/>
  <c r="F967" i="1"/>
  <c r="E967" i="1"/>
  <c r="G966" i="1"/>
  <c r="F966" i="1"/>
  <c r="E966" i="1"/>
  <c r="G965" i="1"/>
  <c r="F965" i="1"/>
  <c r="E965" i="1"/>
  <c r="G964" i="1"/>
  <c r="F964" i="1"/>
  <c r="E964" i="1"/>
  <c r="G963" i="1"/>
  <c r="F963" i="1"/>
  <c r="E963" i="1"/>
  <c r="G962" i="1"/>
  <c r="F962" i="1"/>
  <c r="E962" i="1"/>
  <c r="G961" i="1"/>
  <c r="F961" i="1"/>
  <c r="E961" i="1"/>
  <c r="G960" i="1"/>
  <c r="F960" i="1"/>
  <c r="E960" i="1"/>
  <c r="G959" i="1"/>
  <c r="F959" i="1"/>
  <c r="E959" i="1"/>
  <c r="G958" i="1"/>
  <c r="F958" i="1"/>
  <c r="E958" i="1"/>
  <c r="G957" i="1"/>
  <c r="F957" i="1"/>
  <c r="E957" i="1"/>
  <c r="G956" i="1"/>
  <c r="F956" i="1"/>
  <c r="E956" i="1"/>
  <c r="G955" i="1"/>
  <c r="F955" i="1"/>
  <c r="E955" i="1"/>
  <c r="G954" i="1"/>
  <c r="F954" i="1"/>
  <c r="E954" i="1"/>
  <c r="G953" i="1"/>
  <c r="F953" i="1"/>
  <c r="E953" i="1"/>
  <c r="G952" i="1"/>
  <c r="F952" i="1"/>
  <c r="E952" i="1"/>
  <c r="G951" i="1"/>
  <c r="F951" i="1"/>
  <c r="E951" i="1"/>
  <c r="G950" i="1"/>
  <c r="F950" i="1"/>
  <c r="E950" i="1"/>
  <c r="G949" i="1"/>
  <c r="F949" i="1"/>
  <c r="E949" i="1"/>
  <c r="G948" i="1"/>
  <c r="F948" i="1"/>
  <c r="E948" i="1"/>
  <c r="G947" i="1"/>
  <c r="F947" i="1"/>
  <c r="E947" i="1"/>
  <c r="G946" i="1"/>
  <c r="F946" i="1"/>
  <c r="E946" i="1"/>
  <c r="G945" i="1"/>
  <c r="F945" i="1"/>
  <c r="E945" i="1"/>
  <c r="G944" i="1"/>
  <c r="F944" i="1"/>
  <c r="E944" i="1"/>
  <c r="G943" i="1"/>
  <c r="F943" i="1"/>
  <c r="E943" i="1"/>
  <c r="G942" i="1"/>
  <c r="F942" i="1"/>
  <c r="E942" i="1"/>
  <c r="G941" i="1"/>
  <c r="F941" i="1"/>
  <c r="E941" i="1"/>
  <c r="G940" i="1"/>
  <c r="F940" i="1"/>
  <c r="E940" i="1"/>
  <c r="G939" i="1"/>
  <c r="F939" i="1"/>
  <c r="E939" i="1"/>
  <c r="G938" i="1"/>
  <c r="F938" i="1"/>
  <c r="E938" i="1"/>
  <c r="G937" i="1"/>
  <c r="F937" i="1"/>
  <c r="E937" i="1"/>
  <c r="G936" i="1"/>
  <c r="F936" i="1"/>
  <c r="E936" i="1"/>
  <c r="G935" i="1"/>
  <c r="F935" i="1"/>
  <c r="E935" i="1"/>
  <c r="G934" i="1"/>
  <c r="F934" i="1"/>
  <c r="E934" i="1"/>
  <c r="G933" i="1"/>
  <c r="F933" i="1"/>
  <c r="E933" i="1"/>
  <c r="G932" i="1"/>
  <c r="F932" i="1"/>
  <c r="E932" i="1"/>
  <c r="G931" i="1"/>
  <c r="F931" i="1"/>
  <c r="E931" i="1"/>
  <c r="G930" i="1"/>
  <c r="F930" i="1"/>
  <c r="E930" i="1"/>
  <c r="G929" i="1"/>
  <c r="F929" i="1"/>
  <c r="E929" i="1"/>
  <c r="G928" i="1"/>
  <c r="F928" i="1"/>
  <c r="E928" i="1"/>
  <c r="G927" i="1"/>
  <c r="F927" i="1"/>
  <c r="E927" i="1"/>
  <c r="G926" i="1"/>
  <c r="F926" i="1"/>
  <c r="E926" i="1"/>
  <c r="G925" i="1"/>
  <c r="F925" i="1"/>
  <c r="E925" i="1"/>
  <c r="G924" i="1"/>
  <c r="F924" i="1"/>
  <c r="E924" i="1"/>
  <c r="G923" i="1"/>
  <c r="F923" i="1"/>
  <c r="E923" i="1"/>
  <c r="G922" i="1"/>
  <c r="F922" i="1"/>
  <c r="E922" i="1"/>
  <c r="G921" i="1"/>
  <c r="F921" i="1"/>
  <c r="E921" i="1"/>
  <c r="G920" i="1"/>
  <c r="F920" i="1"/>
  <c r="E920" i="1"/>
  <c r="G919" i="1"/>
  <c r="F919" i="1"/>
  <c r="E919" i="1"/>
  <c r="G918" i="1"/>
  <c r="F918" i="1"/>
  <c r="E918" i="1"/>
  <c r="G917" i="1"/>
  <c r="F917" i="1"/>
  <c r="E917" i="1"/>
  <c r="G916" i="1"/>
  <c r="F916" i="1"/>
  <c r="E916" i="1"/>
  <c r="G915" i="1"/>
  <c r="F915" i="1"/>
  <c r="E915" i="1"/>
  <c r="G914" i="1"/>
  <c r="F914" i="1"/>
  <c r="E914" i="1"/>
  <c r="G913" i="1"/>
  <c r="F913" i="1"/>
  <c r="E913" i="1"/>
  <c r="G912" i="1"/>
  <c r="F912" i="1"/>
  <c r="E912" i="1"/>
  <c r="G911" i="1"/>
  <c r="F911" i="1"/>
  <c r="E911" i="1"/>
  <c r="G910" i="1"/>
  <c r="F910" i="1"/>
  <c r="E910" i="1"/>
  <c r="G909" i="1"/>
  <c r="F909" i="1"/>
  <c r="E909" i="1"/>
  <c r="G908" i="1"/>
  <c r="F908" i="1"/>
  <c r="E908" i="1"/>
  <c r="G907" i="1"/>
  <c r="F907" i="1"/>
  <c r="E907" i="1"/>
  <c r="G906" i="1"/>
  <c r="F906" i="1"/>
  <c r="E906" i="1"/>
  <c r="G905" i="1"/>
  <c r="F905" i="1"/>
  <c r="E905" i="1"/>
  <c r="G904" i="1"/>
  <c r="F904" i="1"/>
  <c r="E904" i="1"/>
  <c r="G903" i="1"/>
  <c r="F903" i="1"/>
  <c r="E903" i="1"/>
  <c r="G902" i="1"/>
  <c r="F902" i="1"/>
  <c r="E902" i="1"/>
  <c r="G901" i="1"/>
  <c r="F901" i="1"/>
  <c r="E901" i="1"/>
  <c r="G900" i="1"/>
  <c r="F900" i="1"/>
  <c r="E900" i="1"/>
  <c r="G899" i="1"/>
  <c r="F899" i="1"/>
  <c r="E899" i="1"/>
  <c r="G898" i="1"/>
  <c r="F898" i="1"/>
  <c r="E898" i="1"/>
  <c r="G897" i="1"/>
  <c r="F897" i="1"/>
  <c r="E897" i="1"/>
  <c r="G896" i="1"/>
  <c r="F896" i="1"/>
  <c r="E896" i="1"/>
  <c r="G895" i="1"/>
  <c r="F895" i="1"/>
  <c r="E895" i="1"/>
  <c r="G894" i="1"/>
  <c r="F894" i="1"/>
  <c r="E894" i="1"/>
  <c r="G893" i="1"/>
  <c r="F893" i="1"/>
  <c r="E893" i="1"/>
  <c r="G892" i="1"/>
  <c r="F892" i="1"/>
  <c r="E892" i="1"/>
  <c r="G891" i="1"/>
  <c r="F891" i="1"/>
  <c r="E891" i="1"/>
  <c r="G890" i="1"/>
  <c r="F890" i="1"/>
  <c r="E890" i="1"/>
  <c r="G889" i="1"/>
  <c r="F889" i="1"/>
  <c r="E889" i="1"/>
  <c r="G888" i="1"/>
  <c r="F888" i="1"/>
  <c r="E888" i="1"/>
  <c r="G887" i="1"/>
  <c r="F887" i="1"/>
  <c r="E887" i="1"/>
  <c r="G886" i="1"/>
  <c r="F886" i="1"/>
  <c r="E886" i="1"/>
  <c r="G885" i="1"/>
  <c r="F885" i="1"/>
  <c r="E885" i="1"/>
  <c r="G884" i="1"/>
  <c r="F884" i="1"/>
  <c r="E884" i="1"/>
  <c r="G883" i="1"/>
  <c r="F883" i="1"/>
  <c r="E883" i="1"/>
  <c r="G882" i="1"/>
  <c r="F882" i="1"/>
  <c r="E882" i="1"/>
  <c r="G881" i="1"/>
  <c r="F881" i="1"/>
  <c r="E881" i="1"/>
  <c r="G880" i="1"/>
  <c r="F880" i="1"/>
  <c r="E880" i="1"/>
  <c r="G879" i="1"/>
  <c r="F879" i="1"/>
  <c r="E879" i="1"/>
  <c r="G878" i="1"/>
  <c r="F878" i="1"/>
  <c r="E878" i="1"/>
  <c r="G877" i="1"/>
  <c r="F877" i="1"/>
  <c r="E877" i="1"/>
  <c r="G876" i="1"/>
  <c r="F876" i="1"/>
  <c r="E876" i="1"/>
  <c r="G875" i="1"/>
  <c r="F875" i="1"/>
  <c r="E875" i="1"/>
  <c r="G874" i="1"/>
  <c r="F874" i="1"/>
  <c r="E874" i="1"/>
  <c r="G873" i="1"/>
  <c r="F873" i="1"/>
  <c r="E873" i="1"/>
  <c r="G872" i="1"/>
  <c r="F872" i="1"/>
  <c r="E872" i="1"/>
  <c r="G871" i="1"/>
  <c r="F871" i="1"/>
  <c r="E871" i="1"/>
  <c r="G870" i="1"/>
  <c r="F870" i="1"/>
  <c r="E870" i="1"/>
  <c r="G869" i="1"/>
  <c r="F869" i="1"/>
  <c r="E869" i="1"/>
  <c r="G868" i="1"/>
  <c r="F868" i="1"/>
  <c r="E868" i="1"/>
  <c r="G867" i="1"/>
  <c r="F867" i="1"/>
  <c r="E867" i="1"/>
  <c r="G866" i="1"/>
  <c r="F866" i="1"/>
  <c r="E866" i="1"/>
  <c r="G865" i="1"/>
  <c r="F865" i="1"/>
  <c r="E865" i="1"/>
  <c r="G864" i="1"/>
  <c r="F864" i="1"/>
  <c r="E864" i="1"/>
  <c r="G863" i="1"/>
  <c r="F863" i="1"/>
  <c r="E863" i="1"/>
  <c r="G862" i="1"/>
  <c r="F862" i="1"/>
  <c r="E862" i="1"/>
  <c r="G861" i="1"/>
  <c r="F861" i="1"/>
  <c r="E861" i="1"/>
  <c r="G860" i="1"/>
  <c r="F860" i="1"/>
  <c r="E860" i="1"/>
  <c r="G859" i="1"/>
  <c r="F859" i="1"/>
  <c r="E859" i="1"/>
  <c r="G858" i="1"/>
  <c r="F858" i="1"/>
  <c r="E858" i="1"/>
  <c r="G857" i="1"/>
  <c r="F857" i="1"/>
  <c r="E857" i="1"/>
  <c r="G856" i="1"/>
  <c r="F856" i="1"/>
  <c r="E856" i="1"/>
  <c r="G855" i="1"/>
  <c r="F855" i="1"/>
  <c r="E855" i="1"/>
  <c r="G854" i="1"/>
  <c r="F854" i="1"/>
  <c r="E854" i="1"/>
  <c r="G853" i="1"/>
  <c r="F853" i="1"/>
  <c r="E853" i="1"/>
  <c r="G852" i="1"/>
  <c r="F852" i="1"/>
  <c r="E852" i="1"/>
  <c r="G851" i="1"/>
  <c r="F851" i="1"/>
  <c r="E851" i="1"/>
  <c r="G850" i="1"/>
  <c r="F850" i="1"/>
  <c r="E850" i="1"/>
  <c r="G849" i="1"/>
  <c r="F849" i="1"/>
  <c r="E849" i="1"/>
  <c r="G848" i="1"/>
  <c r="F848" i="1"/>
  <c r="E848" i="1"/>
  <c r="G847" i="1"/>
  <c r="F847" i="1"/>
  <c r="E847" i="1"/>
  <c r="G846" i="1"/>
  <c r="F846" i="1"/>
  <c r="E846" i="1"/>
  <c r="G845" i="1"/>
  <c r="F845" i="1"/>
  <c r="E845" i="1"/>
  <c r="G844" i="1"/>
  <c r="F844" i="1"/>
  <c r="E844" i="1"/>
  <c r="G843" i="1"/>
  <c r="F843" i="1"/>
  <c r="E843" i="1"/>
  <c r="G842" i="1"/>
  <c r="F842" i="1"/>
  <c r="E842" i="1"/>
  <c r="G841" i="1"/>
  <c r="F841" i="1"/>
  <c r="E841" i="1"/>
  <c r="G840" i="1"/>
  <c r="F840" i="1"/>
  <c r="E840" i="1"/>
  <c r="G839" i="1"/>
  <c r="F839" i="1"/>
  <c r="E839" i="1"/>
  <c r="G838" i="1"/>
  <c r="F838" i="1"/>
  <c r="E838" i="1"/>
  <c r="G837" i="1"/>
  <c r="F837" i="1"/>
  <c r="E837" i="1"/>
  <c r="G836" i="1"/>
  <c r="F836" i="1"/>
  <c r="E836" i="1"/>
  <c r="G835" i="1"/>
  <c r="F835" i="1"/>
  <c r="E835" i="1"/>
  <c r="G834" i="1"/>
  <c r="F834" i="1"/>
  <c r="E834" i="1"/>
  <c r="G833" i="1"/>
  <c r="F833" i="1"/>
  <c r="E833" i="1"/>
  <c r="G832" i="1"/>
  <c r="F832" i="1"/>
  <c r="E832" i="1"/>
  <c r="G831" i="1"/>
  <c r="F831" i="1"/>
  <c r="E831" i="1"/>
  <c r="G830" i="1"/>
  <c r="F830" i="1"/>
  <c r="E830" i="1"/>
  <c r="G829" i="1"/>
  <c r="F829" i="1"/>
  <c r="E829" i="1"/>
  <c r="G828" i="1"/>
  <c r="F828" i="1"/>
  <c r="E828" i="1"/>
  <c r="G827" i="1"/>
  <c r="F827" i="1"/>
  <c r="E827" i="1"/>
  <c r="G826" i="1"/>
  <c r="F826" i="1"/>
  <c r="E826" i="1"/>
  <c r="G825" i="1"/>
  <c r="F825" i="1"/>
  <c r="E825" i="1"/>
  <c r="G824" i="1"/>
  <c r="F824" i="1"/>
  <c r="E824" i="1"/>
  <c r="G823" i="1"/>
  <c r="F823" i="1"/>
  <c r="E823" i="1"/>
  <c r="G822" i="1"/>
  <c r="F822" i="1"/>
  <c r="E822" i="1"/>
  <c r="G821" i="1"/>
  <c r="F821" i="1"/>
  <c r="E821" i="1"/>
  <c r="G820" i="1"/>
  <c r="F820" i="1"/>
  <c r="E820" i="1"/>
  <c r="G819" i="1"/>
  <c r="F819" i="1"/>
  <c r="E819" i="1"/>
  <c r="G818" i="1"/>
  <c r="F818" i="1"/>
  <c r="E818" i="1"/>
  <c r="G817" i="1"/>
  <c r="F817" i="1"/>
  <c r="E817" i="1"/>
  <c r="G816" i="1"/>
  <c r="F816" i="1"/>
  <c r="E816" i="1"/>
  <c r="G815" i="1"/>
  <c r="F815" i="1"/>
  <c r="E815" i="1"/>
  <c r="G814" i="1"/>
  <c r="F814" i="1"/>
  <c r="E814" i="1"/>
  <c r="G813" i="1"/>
  <c r="F813" i="1"/>
  <c r="E813" i="1"/>
  <c r="G812" i="1"/>
  <c r="F812" i="1"/>
  <c r="E812" i="1"/>
  <c r="G811" i="1"/>
  <c r="F811" i="1"/>
  <c r="E811" i="1"/>
  <c r="G810" i="1"/>
  <c r="F810" i="1"/>
  <c r="E810" i="1"/>
  <c r="G809" i="1"/>
  <c r="F809" i="1"/>
  <c r="E809" i="1"/>
  <c r="G808" i="1"/>
  <c r="F808" i="1"/>
  <c r="E808" i="1"/>
  <c r="G807" i="1"/>
  <c r="F807" i="1"/>
  <c r="E807" i="1"/>
  <c r="G806" i="1"/>
  <c r="F806" i="1"/>
  <c r="E806" i="1"/>
  <c r="G805" i="1"/>
  <c r="F805" i="1"/>
  <c r="E805" i="1"/>
  <c r="G804" i="1"/>
  <c r="F804" i="1"/>
  <c r="E804" i="1"/>
  <c r="G803" i="1"/>
  <c r="F803" i="1"/>
  <c r="E803" i="1"/>
  <c r="G802" i="1"/>
  <c r="F802" i="1"/>
  <c r="E802" i="1"/>
  <c r="G801" i="1"/>
  <c r="F801" i="1"/>
  <c r="E801" i="1"/>
  <c r="G800" i="1"/>
  <c r="F800" i="1"/>
  <c r="E800" i="1"/>
  <c r="G799" i="1"/>
  <c r="F799" i="1"/>
  <c r="E799" i="1"/>
  <c r="G798" i="1"/>
  <c r="F798" i="1"/>
  <c r="E798" i="1"/>
  <c r="G797" i="1"/>
  <c r="F797" i="1"/>
  <c r="E797" i="1"/>
  <c r="G796" i="1"/>
  <c r="F796" i="1"/>
  <c r="E796" i="1"/>
  <c r="G795" i="1"/>
  <c r="F795" i="1"/>
  <c r="E795" i="1"/>
  <c r="G794" i="1"/>
  <c r="F794" i="1"/>
  <c r="E794" i="1"/>
  <c r="G793" i="1"/>
  <c r="F793" i="1"/>
  <c r="E793" i="1"/>
  <c r="G792" i="1"/>
  <c r="F792" i="1"/>
  <c r="E792" i="1"/>
  <c r="G791" i="1"/>
  <c r="F791" i="1"/>
  <c r="E791" i="1"/>
  <c r="G790" i="1"/>
  <c r="F790" i="1"/>
  <c r="E790" i="1"/>
  <c r="G789" i="1"/>
  <c r="F789" i="1"/>
  <c r="E789" i="1"/>
  <c r="G788" i="1"/>
  <c r="F788" i="1"/>
  <c r="E788" i="1"/>
  <c r="G787" i="1"/>
  <c r="F787" i="1"/>
  <c r="E787" i="1"/>
  <c r="G786" i="1"/>
  <c r="F786" i="1"/>
  <c r="E786" i="1"/>
  <c r="G785" i="1"/>
  <c r="F785" i="1"/>
  <c r="E785" i="1"/>
  <c r="G784" i="1"/>
  <c r="F784" i="1"/>
  <c r="E784" i="1"/>
  <c r="G783" i="1"/>
  <c r="F783" i="1"/>
  <c r="E783" i="1"/>
  <c r="G782" i="1"/>
  <c r="F782" i="1"/>
  <c r="E782" i="1"/>
  <c r="G781" i="1"/>
  <c r="F781" i="1"/>
  <c r="E781" i="1"/>
  <c r="G780" i="1"/>
  <c r="F780" i="1"/>
  <c r="E780" i="1"/>
  <c r="G779" i="1"/>
  <c r="F779" i="1"/>
  <c r="E779" i="1"/>
  <c r="G778" i="1"/>
  <c r="F778" i="1"/>
  <c r="E778" i="1"/>
  <c r="G777" i="1"/>
  <c r="F777" i="1"/>
  <c r="E777" i="1"/>
  <c r="G776" i="1"/>
  <c r="F776" i="1"/>
  <c r="E776" i="1"/>
  <c r="G775" i="1"/>
  <c r="F775" i="1"/>
  <c r="E775" i="1"/>
  <c r="G774" i="1"/>
  <c r="F774" i="1"/>
  <c r="E774" i="1"/>
  <c r="G773" i="1"/>
  <c r="F773" i="1"/>
  <c r="E773" i="1"/>
  <c r="G772" i="1"/>
  <c r="F772" i="1"/>
  <c r="E772" i="1"/>
  <c r="G771" i="1"/>
  <c r="F771" i="1"/>
  <c r="E771" i="1"/>
  <c r="G770" i="1"/>
  <c r="F770" i="1"/>
  <c r="E770" i="1"/>
  <c r="G769" i="1"/>
  <c r="F769" i="1"/>
  <c r="E769" i="1"/>
  <c r="G768" i="1"/>
  <c r="F768" i="1"/>
  <c r="E768" i="1"/>
  <c r="G767" i="1"/>
  <c r="F767" i="1"/>
  <c r="E767" i="1"/>
  <c r="G766" i="1"/>
  <c r="F766" i="1"/>
  <c r="E766" i="1"/>
  <c r="G765" i="1"/>
  <c r="F765" i="1"/>
  <c r="E765" i="1"/>
  <c r="G764" i="1"/>
  <c r="F764" i="1"/>
  <c r="E764" i="1"/>
  <c r="G763" i="1"/>
  <c r="F763" i="1"/>
  <c r="E763" i="1"/>
  <c r="G762" i="1"/>
  <c r="F762" i="1"/>
  <c r="E762" i="1"/>
  <c r="G761" i="1"/>
  <c r="F761" i="1"/>
  <c r="E761" i="1"/>
  <c r="G760" i="1"/>
  <c r="F760" i="1"/>
  <c r="E760" i="1"/>
  <c r="G759" i="1"/>
  <c r="F759" i="1"/>
  <c r="E759" i="1"/>
  <c r="G758" i="1"/>
  <c r="F758" i="1"/>
  <c r="E758" i="1"/>
  <c r="G757" i="1"/>
  <c r="F757" i="1"/>
  <c r="E757" i="1"/>
  <c r="G756" i="1"/>
  <c r="F756" i="1"/>
  <c r="E756" i="1"/>
  <c r="G755" i="1"/>
  <c r="F755" i="1"/>
  <c r="E755" i="1"/>
  <c r="G754" i="1"/>
  <c r="F754" i="1"/>
  <c r="E754" i="1"/>
  <c r="G753" i="1"/>
  <c r="F753" i="1"/>
  <c r="E753" i="1"/>
  <c r="G752" i="1"/>
  <c r="F752" i="1"/>
  <c r="E752" i="1"/>
  <c r="G751" i="1"/>
  <c r="F751" i="1"/>
  <c r="E751" i="1"/>
  <c r="G750" i="1"/>
  <c r="F750" i="1"/>
  <c r="E750" i="1"/>
  <c r="G749" i="1"/>
  <c r="F749" i="1"/>
  <c r="E749" i="1"/>
  <c r="G748" i="1"/>
  <c r="F748" i="1"/>
  <c r="E748" i="1"/>
  <c r="G747" i="1"/>
  <c r="F747" i="1"/>
  <c r="E747" i="1"/>
  <c r="G746" i="1"/>
  <c r="F746" i="1"/>
  <c r="E746" i="1"/>
  <c r="G745" i="1"/>
  <c r="F745" i="1"/>
  <c r="E745" i="1"/>
  <c r="G744" i="1"/>
  <c r="F744" i="1"/>
  <c r="E744" i="1"/>
  <c r="G743" i="1"/>
  <c r="F743" i="1"/>
  <c r="E743" i="1"/>
  <c r="G742" i="1"/>
  <c r="F742" i="1"/>
  <c r="E742" i="1"/>
  <c r="G741" i="1"/>
  <c r="F741" i="1"/>
  <c r="E741" i="1"/>
  <c r="G740" i="1"/>
  <c r="F740" i="1"/>
  <c r="E740" i="1"/>
  <c r="G739" i="1"/>
  <c r="F739" i="1"/>
  <c r="E739" i="1"/>
  <c r="G738" i="1"/>
  <c r="F738" i="1"/>
  <c r="E738" i="1"/>
  <c r="G737" i="1"/>
  <c r="F737" i="1"/>
  <c r="E737" i="1"/>
  <c r="G736" i="1"/>
  <c r="F736" i="1"/>
  <c r="E736" i="1"/>
  <c r="G735" i="1"/>
  <c r="F735" i="1"/>
  <c r="E735" i="1"/>
  <c r="G734" i="1"/>
  <c r="F734" i="1"/>
  <c r="E734" i="1"/>
  <c r="G733" i="1"/>
  <c r="F733" i="1"/>
  <c r="E733" i="1"/>
  <c r="G732" i="1"/>
  <c r="F732" i="1"/>
  <c r="E732" i="1"/>
  <c r="G731" i="1"/>
  <c r="F731" i="1"/>
  <c r="E731" i="1"/>
  <c r="G730" i="1"/>
  <c r="F730" i="1"/>
  <c r="E730" i="1"/>
  <c r="G729" i="1"/>
  <c r="F729" i="1"/>
  <c r="E729" i="1"/>
  <c r="G728" i="1"/>
  <c r="F728" i="1"/>
  <c r="E728" i="1"/>
  <c r="G727" i="1"/>
  <c r="F727" i="1"/>
  <c r="E727" i="1"/>
  <c r="G726" i="1"/>
  <c r="F726" i="1"/>
  <c r="E726" i="1"/>
  <c r="G725" i="1"/>
  <c r="F725" i="1"/>
  <c r="E725" i="1"/>
  <c r="G724" i="1"/>
  <c r="F724" i="1"/>
  <c r="E724" i="1"/>
  <c r="G723" i="1"/>
  <c r="F723" i="1"/>
  <c r="E723" i="1"/>
  <c r="G722" i="1"/>
  <c r="F722" i="1"/>
  <c r="E722" i="1"/>
  <c r="G721" i="1"/>
  <c r="F721" i="1"/>
  <c r="E721" i="1"/>
  <c r="G720" i="1"/>
  <c r="F720" i="1"/>
  <c r="E720" i="1"/>
  <c r="G719" i="1"/>
  <c r="F719" i="1"/>
  <c r="E719" i="1"/>
  <c r="G718" i="1"/>
  <c r="F718" i="1"/>
  <c r="E718" i="1"/>
  <c r="G717" i="1"/>
  <c r="F717" i="1"/>
  <c r="E717" i="1"/>
  <c r="G716" i="1"/>
  <c r="F716" i="1"/>
  <c r="E716" i="1"/>
  <c r="G715" i="1"/>
  <c r="F715" i="1"/>
  <c r="E715" i="1"/>
  <c r="G714" i="1"/>
  <c r="F714" i="1"/>
  <c r="E714" i="1"/>
  <c r="G713" i="1"/>
  <c r="F713" i="1"/>
  <c r="E713" i="1"/>
  <c r="G712" i="1"/>
  <c r="F712" i="1"/>
  <c r="E712" i="1"/>
  <c r="G711" i="1"/>
  <c r="F711" i="1"/>
  <c r="E711" i="1"/>
  <c r="G710" i="1"/>
  <c r="F710" i="1"/>
  <c r="E710" i="1"/>
  <c r="G709" i="1"/>
  <c r="F709" i="1"/>
  <c r="E709" i="1"/>
  <c r="G708" i="1"/>
  <c r="F708" i="1"/>
  <c r="E708" i="1"/>
  <c r="G707" i="1"/>
  <c r="F707" i="1"/>
  <c r="E707" i="1"/>
  <c r="G706" i="1"/>
  <c r="F706" i="1"/>
  <c r="E706" i="1"/>
  <c r="G705" i="1"/>
  <c r="F705" i="1"/>
  <c r="E705" i="1"/>
  <c r="G704" i="1"/>
  <c r="F704" i="1"/>
  <c r="E704" i="1"/>
  <c r="G703" i="1"/>
  <c r="F703" i="1"/>
  <c r="E703" i="1"/>
  <c r="G702" i="1"/>
  <c r="F702" i="1"/>
  <c r="E702" i="1"/>
  <c r="G701" i="1"/>
  <c r="F701" i="1"/>
  <c r="E701" i="1"/>
  <c r="G700" i="1"/>
  <c r="F700" i="1"/>
  <c r="E700" i="1"/>
  <c r="G699" i="1"/>
  <c r="F699" i="1"/>
  <c r="E699" i="1"/>
  <c r="G698" i="1"/>
  <c r="F698" i="1"/>
  <c r="E698" i="1"/>
  <c r="G697" i="1"/>
  <c r="F697" i="1"/>
  <c r="E697" i="1"/>
  <c r="G696" i="1"/>
  <c r="F696" i="1"/>
  <c r="E696" i="1"/>
  <c r="G695" i="1"/>
  <c r="F695" i="1"/>
  <c r="E695" i="1"/>
  <c r="G694" i="1"/>
  <c r="F694" i="1"/>
  <c r="E694" i="1"/>
  <c r="G693" i="1"/>
  <c r="F693" i="1"/>
  <c r="E693" i="1"/>
  <c r="G692" i="1"/>
  <c r="F692" i="1"/>
  <c r="E692" i="1"/>
  <c r="G691" i="1"/>
  <c r="F691" i="1"/>
  <c r="E691" i="1"/>
  <c r="G690" i="1"/>
  <c r="F690" i="1"/>
  <c r="E690" i="1"/>
  <c r="G689" i="1"/>
  <c r="F689" i="1"/>
  <c r="E689" i="1"/>
  <c r="G688" i="1"/>
  <c r="F688" i="1"/>
  <c r="E688" i="1"/>
  <c r="G687" i="1"/>
  <c r="F687" i="1"/>
  <c r="E687" i="1"/>
  <c r="G686" i="1"/>
  <c r="F686" i="1"/>
  <c r="E686" i="1"/>
  <c r="G685" i="1"/>
  <c r="F685" i="1"/>
  <c r="E685" i="1"/>
  <c r="G684" i="1"/>
  <c r="F684" i="1"/>
  <c r="E684" i="1"/>
  <c r="G683" i="1"/>
  <c r="F683" i="1"/>
  <c r="E683" i="1"/>
  <c r="G682" i="1"/>
  <c r="F682" i="1"/>
  <c r="E682" i="1"/>
  <c r="G681" i="1"/>
  <c r="F681" i="1"/>
  <c r="E681" i="1"/>
  <c r="G680" i="1"/>
  <c r="F680" i="1"/>
  <c r="E680" i="1"/>
  <c r="G679" i="1"/>
  <c r="F679" i="1"/>
  <c r="E679" i="1"/>
  <c r="G678" i="1"/>
  <c r="F678" i="1"/>
  <c r="E678" i="1"/>
  <c r="G677" i="1"/>
  <c r="F677" i="1"/>
  <c r="E677" i="1"/>
  <c r="G676" i="1"/>
  <c r="F676" i="1"/>
  <c r="E676" i="1"/>
  <c r="G675" i="1"/>
  <c r="F675" i="1"/>
  <c r="E675" i="1"/>
  <c r="G674" i="1"/>
  <c r="F674" i="1"/>
  <c r="E674" i="1"/>
  <c r="G673" i="1"/>
  <c r="F673" i="1"/>
  <c r="E673" i="1"/>
  <c r="G672" i="1"/>
  <c r="F672" i="1"/>
  <c r="E672" i="1"/>
  <c r="G671" i="1"/>
  <c r="F671" i="1"/>
  <c r="E671" i="1"/>
  <c r="G670" i="1"/>
  <c r="F670" i="1"/>
  <c r="E670" i="1"/>
  <c r="G669" i="1"/>
  <c r="F669" i="1"/>
  <c r="E669" i="1"/>
  <c r="G668" i="1"/>
  <c r="F668" i="1"/>
  <c r="E668" i="1"/>
  <c r="G667" i="1"/>
  <c r="F667" i="1"/>
  <c r="E667" i="1"/>
  <c r="G666" i="1"/>
  <c r="F666" i="1"/>
  <c r="E666" i="1"/>
  <c r="G665" i="1"/>
  <c r="F665" i="1"/>
  <c r="E665" i="1"/>
  <c r="G664" i="1"/>
  <c r="F664" i="1"/>
  <c r="E664" i="1"/>
  <c r="G663" i="1"/>
  <c r="F663" i="1"/>
  <c r="E663" i="1"/>
  <c r="G662" i="1"/>
  <c r="F662" i="1"/>
  <c r="E662" i="1"/>
  <c r="G661" i="1"/>
  <c r="F661" i="1"/>
  <c r="E661" i="1"/>
  <c r="G660" i="1"/>
  <c r="F660" i="1"/>
  <c r="E660" i="1"/>
  <c r="G659" i="1"/>
  <c r="F659" i="1"/>
  <c r="E659" i="1"/>
  <c r="G658" i="1"/>
  <c r="F658" i="1"/>
  <c r="E658" i="1"/>
  <c r="G657" i="1"/>
  <c r="F657" i="1"/>
  <c r="E657" i="1"/>
  <c r="G656" i="1"/>
  <c r="F656" i="1"/>
  <c r="E656" i="1"/>
  <c r="G655" i="1"/>
  <c r="F655" i="1"/>
  <c r="E655" i="1"/>
  <c r="G654" i="1"/>
  <c r="F654" i="1"/>
  <c r="E654" i="1"/>
  <c r="G653" i="1"/>
  <c r="F653" i="1"/>
  <c r="E653" i="1"/>
  <c r="G652" i="1"/>
  <c r="F652" i="1"/>
  <c r="E652" i="1"/>
  <c r="G651" i="1"/>
  <c r="F651" i="1"/>
  <c r="E651" i="1"/>
  <c r="G650" i="1"/>
  <c r="F650" i="1"/>
  <c r="E650" i="1"/>
  <c r="G649" i="1"/>
  <c r="F649" i="1"/>
  <c r="E649" i="1"/>
  <c r="G648" i="1"/>
  <c r="F648" i="1"/>
  <c r="E648" i="1"/>
  <c r="G647" i="1"/>
  <c r="F647" i="1"/>
  <c r="E647" i="1"/>
  <c r="G646" i="1"/>
  <c r="F646" i="1"/>
  <c r="E646" i="1"/>
  <c r="G645" i="1"/>
  <c r="F645" i="1"/>
  <c r="E645" i="1"/>
  <c r="G644" i="1"/>
  <c r="F644" i="1"/>
  <c r="E644" i="1"/>
  <c r="G643" i="1"/>
  <c r="F643" i="1"/>
  <c r="E643" i="1"/>
  <c r="G642" i="1"/>
  <c r="F642" i="1"/>
  <c r="E642" i="1"/>
  <c r="G641" i="1"/>
  <c r="F641" i="1"/>
  <c r="E641" i="1"/>
  <c r="G640" i="1"/>
  <c r="F640" i="1"/>
  <c r="E640" i="1"/>
  <c r="G639" i="1"/>
  <c r="F639" i="1"/>
  <c r="E639" i="1"/>
  <c r="G638" i="1"/>
  <c r="F638" i="1"/>
  <c r="E638" i="1"/>
  <c r="G637" i="1"/>
  <c r="F637" i="1"/>
  <c r="E637" i="1"/>
  <c r="G636" i="1"/>
  <c r="F636" i="1"/>
  <c r="E636" i="1"/>
  <c r="G635" i="1"/>
  <c r="F635" i="1"/>
  <c r="E635" i="1"/>
  <c r="G634" i="1"/>
  <c r="F634" i="1"/>
  <c r="E634" i="1"/>
  <c r="G633" i="1"/>
  <c r="F633" i="1"/>
  <c r="E633" i="1"/>
  <c r="G632" i="1"/>
  <c r="F632" i="1"/>
  <c r="E632" i="1"/>
  <c r="G631" i="1"/>
  <c r="F631" i="1"/>
  <c r="E631" i="1"/>
  <c r="G630" i="1"/>
  <c r="F630" i="1"/>
  <c r="E630" i="1"/>
  <c r="G629" i="1"/>
  <c r="F629" i="1"/>
  <c r="E629" i="1"/>
  <c r="G628" i="1"/>
  <c r="F628" i="1"/>
  <c r="E628" i="1"/>
  <c r="G627" i="1"/>
  <c r="F627" i="1"/>
  <c r="E627" i="1"/>
  <c r="G626" i="1"/>
  <c r="F626" i="1"/>
  <c r="E626" i="1"/>
  <c r="G625" i="1"/>
  <c r="F625" i="1"/>
  <c r="E625" i="1"/>
  <c r="G624" i="1"/>
  <c r="F624" i="1"/>
  <c r="E624" i="1"/>
  <c r="G623" i="1"/>
  <c r="F623" i="1"/>
  <c r="E623" i="1"/>
  <c r="G622" i="1"/>
  <c r="F622" i="1"/>
  <c r="E622" i="1"/>
  <c r="G621" i="1"/>
  <c r="F621" i="1"/>
  <c r="E621" i="1"/>
  <c r="G620" i="1"/>
  <c r="F620" i="1"/>
  <c r="E620" i="1"/>
  <c r="G619" i="1"/>
  <c r="F619" i="1"/>
  <c r="E619" i="1"/>
  <c r="G618" i="1"/>
  <c r="F618" i="1"/>
  <c r="E618" i="1"/>
  <c r="G617" i="1"/>
  <c r="F617" i="1"/>
  <c r="E617" i="1"/>
  <c r="G616" i="1"/>
  <c r="F616" i="1"/>
  <c r="E616" i="1"/>
  <c r="G615" i="1"/>
  <c r="F615" i="1"/>
  <c r="E615" i="1"/>
  <c r="G614" i="1"/>
  <c r="F614" i="1"/>
  <c r="E614" i="1"/>
  <c r="G613" i="1"/>
  <c r="F613" i="1"/>
  <c r="E613" i="1"/>
  <c r="G612" i="1"/>
  <c r="F612" i="1"/>
  <c r="E612" i="1"/>
  <c r="G611" i="1"/>
  <c r="F611" i="1"/>
  <c r="E611" i="1"/>
  <c r="G610" i="1"/>
  <c r="F610" i="1"/>
  <c r="E610" i="1"/>
  <c r="G609" i="1"/>
  <c r="F609" i="1"/>
  <c r="E609" i="1"/>
  <c r="G608" i="1"/>
  <c r="F608" i="1"/>
  <c r="E608" i="1"/>
  <c r="G607" i="1"/>
  <c r="F607" i="1"/>
  <c r="E607" i="1"/>
  <c r="G606" i="1"/>
  <c r="F606" i="1"/>
  <c r="E606" i="1"/>
  <c r="G605" i="1"/>
  <c r="F605" i="1"/>
  <c r="E605" i="1"/>
  <c r="G604" i="1"/>
  <c r="F604" i="1"/>
  <c r="E604" i="1"/>
  <c r="G603" i="1"/>
  <c r="F603" i="1"/>
  <c r="E603" i="1"/>
  <c r="G602" i="1"/>
  <c r="F602" i="1"/>
  <c r="E602" i="1"/>
  <c r="G601" i="1"/>
  <c r="F601" i="1"/>
  <c r="E601" i="1"/>
  <c r="G600" i="1"/>
  <c r="F600" i="1"/>
  <c r="E600" i="1"/>
  <c r="G599" i="1"/>
  <c r="F599" i="1"/>
  <c r="E599" i="1"/>
  <c r="G598" i="1"/>
  <c r="F598" i="1"/>
  <c r="E598" i="1"/>
  <c r="G597" i="1"/>
  <c r="F597" i="1"/>
  <c r="E597" i="1"/>
  <c r="G596" i="1"/>
  <c r="F596" i="1"/>
  <c r="E596" i="1"/>
  <c r="G595" i="1"/>
  <c r="F595" i="1"/>
  <c r="E595" i="1"/>
  <c r="G594" i="1"/>
  <c r="F594" i="1"/>
  <c r="E594" i="1"/>
  <c r="G593" i="1"/>
  <c r="F593" i="1"/>
  <c r="E593" i="1"/>
  <c r="G592" i="1"/>
  <c r="F592" i="1"/>
  <c r="E592" i="1"/>
  <c r="G591" i="1"/>
  <c r="F591" i="1"/>
  <c r="E591" i="1"/>
  <c r="G590" i="1"/>
  <c r="F590" i="1"/>
  <c r="E590" i="1"/>
  <c r="G589" i="1"/>
  <c r="F589" i="1"/>
  <c r="E589" i="1"/>
  <c r="G588" i="1"/>
  <c r="F588" i="1"/>
  <c r="E588" i="1"/>
  <c r="G587" i="1"/>
  <c r="F587" i="1"/>
  <c r="E587" i="1"/>
  <c r="G586" i="1"/>
  <c r="F586" i="1"/>
  <c r="E586" i="1"/>
  <c r="G585" i="1"/>
  <c r="F585" i="1"/>
  <c r="E585" i="1"/>
  <c r="G584" i="1"/>
  <c r="F584" i="1"/>
  <c r="E584" i="1"/>
  <c r="G583" i="1"/>
  <c r="F583" i="1"/>
  <c r="E583" i="1"/>
  <c r="G582" i="1"/>
  <c r="F582" i="1"/>
  <c r="E582" i="1"/>
  <c r="G581" i="1"/>
  <c r="F581" i="1"/>
  <c r="E581" i="1"/>
  <c r="G580" i="1"/>
  <c r="F580" i="1"/>
  <c r="E580" i="1"/>
  <c r="G579" i="1"/>
  <c r="F579" i="1"/>
  <c r="E579" i="1"/>
  <c r="G578" i="1"/>
  <c r="F578" i="1"/>
  <c r="E578" i="1"/>
  <c r="G577" i="1"/>
  <c r="F577" i="1"/>
  <c r="E577" i="1"/>
  <c r="G576" i="1"/>
  <c r="F576" i="1"/>
  <c r="E576" i="1"/>
  <c r="G575" i="1"/>
  <c r="F575" i="1"/>
  <c r="E575" i="1"/>
  <c r="G574" i="1"/>
  <c r="F574" i="1"/>
  <c r="E574" i="1"/>
  <c r="G573" i="1"/>
  <c r="F573" i="1"/>
  <c r="E573" i="1"/>
  <c r="G572" i="1"/>
  <c r="F572" i="1"/>
  <c r="E572" i="1"/>
  <c r="G571" i="1"/>
  <c r="F571" i="1"/>
  <c r="E571" i="1"/>
  <c r="G570" i="1"/>
  <c r="F570" i="1"/>
  <c r="E570" i="1"/>
  <c r="G569" i="1"/>
  <c r="F569" i="1"/>
  <c r="E569" i="1"/>
  <c r="G568" i="1"/>
  <c r="F568" i="1"/>
  <c r="E568" i="1"/>
  <c r="G567" i="1"/>
  <c r="F567" i="1"/>
  <c r="E567" i="1"/>
  <c r="G566" i="1"/>
  <c r="F566" i="1"/>
  <c r="E566" i="1"/>
  <c r="G565" i="1"/>
  <c r="F565" i="1"/>
  <c r="E565" i="1"/>
  <c r="G564" i="1"/>
  <c r="F564" i="1"/>
  <c r="E564" i="1"/>
  <c r="G563" i="1"/>
  <c r="F563" i="1"/>
  <c r="E563" i="1"/>
  <c r="G562" i="1"/>
  <c r="F562" i="1"/>
  <c r="E562" i="1"/>
  <c r="G561" i="1"/>
  <c r="F561" i="1"/>
  <c r="E561" i="1"/>
  <c r="G560" i="1"/>
  <c r="F560" i="1"/>
  <c r="E560" i="1"/>
  <c r="G559" i="1"/>
  <c r="F559" i="1"/>
  <c r="E559" i="1"/>
  <c r="G558" i="1"/>
  <c r="F558" i="1"/>
  <c r="E558" i="1"/>
  <c r="G557" i="1"/>
  <c r="F557" i="1"/>
  <c r="E557" i="1"/>
  <c r="G556" i="1"/>
  <c r="F556" i="1"/>
  <c r="E556" i="1"/>
  <c r="G555" i="1"/>
  <c r="F555" i="1"/>
  <c r="E555" i="1"/>
  <c r="G554" i="1"/>
  <c r="F554" i="1"/>
  <c r="E554" i="1"/>
  <c r="G553" i="1"/>
  <c r="F553" i="1"/>
  <c r="E553" i="1"/>
  <c r="G552" i="1"/>
  <c r="F552" i="1"/>
  <c r="E552" i="1"/>
  <c r="G551" i="1"/>
  <c r="F551" i="1"/>
  <c r="E551" i="1"/>
  <c r="G550" i="1"/>
  <c r="F550" i="1"/>
  <c r="E550" i="1"/>
  <c r="G549" i="1"/>
  <c r="F549" i="1"/>
  <c r="E549" i="1"/>
  <c r="G548" i="1"/>
  <c r="F548" i="1"/>
  <c r="E548" i="1"/>
  <c r="G547" i="1"/>
  <c r="F547" i="1"/>
  <c r="E547" i="1"/>
  <c r="G546" i="1"/>
  <c r="F546" i="1"/>
  <c r="E546" i="1"/>
  <c r="G545" i="1"/>
  <c r="F545" i="1"/>
  <c r="E545" i="1"/>
  <c r="G544" i="1"/>
  <c r="F544" i="1"/>
  <c r="E544" i="1"/>
  <c r="G543" i="1"/>
  <c r="F543" i="1"/>
  <c r="E543" i="1"/>
  <c r="G542" i="1"/>
  <c r="F542" i="1"/>
  <c r="E542" i="1"/>
  <c r="G541" i="1"/>
  <c r="F541" i="1"/>
  <c r="E541" i="1"/>
  <c r="G540" i="1"/>
  <c r="F540" i="1"/>
  <c r="E540" i="1"/>
  <c r="G539" i="1"/>
  <c r="F539" i="1"/>
  <c r="E539" i="1"/>
  <c r="G538" i="1"/>
  <c r="F538" i="1"/>
  <c r="E538" i="1"/>
  <c r="G537" i="1"/>
  <c r="F537" i="1"/>
  <c r="E537" i="1"/>
  <c r="G536" i="1"/>
  <c r="F536" i="1"/>
  <c r="E536" i="1"/>
  <c r="G535" i="1"/>
  <c r="F535" i="1"/>
  <c r="E535" i="1"/>
  <c r="G534" i="1"/>
  <c r="F534" i="1"/>
  <c r="E534" i="1"/>
  <c r="G533" i="1"/>
  <c r="F533" i="1"/>
  <c r="E533" i="1"/>
  <c r="G532" i="1"/>
  <c r="F532" i="1"/>
  <c r="E532" i="1"/>
  <c r="G531" i="1"/>
  <c r="F531" i="1"/>
  <c r="E531" i="1"/>
  <c r="G530" i="1"/>
  <c r="F530" i="1"/>
  <c r="E530" i="1"/>
  <c r="G529" i="1"/>
  <c r="F529" i="1"/>
  <c r="E529" i="1"/>
  <c r="G528" i="1"/>
  <c r="F528" i="1"/>
  <c r="E528" i="1"/>
  <c r="G527" i="1"/>
  <c r="F527" i="1"/>
  <c r="E527" i="1"/>
  <c r="G526" i="1"/>
  <c r="F526" i="1"/>
  <c r="E526" i="1"/>
  <c r="G525" i="1"/>
  <c r="F525" i="1"/>
  <c r="E525" i="1"/>
  <c r="G524" i="1"/>
  <c r="F524" i="1"/>
  <c r="E524" i="1"/>
  <c r="G523" i="1"/>
  <c r="F523" i="1"/>
  <c r="E523" i="1"/>
  <c r="G522" i="1"/>
  <c r="F522" i="1"/>
  <c r="E522" i="1"/>
  <c r="G521" i="1"/>
  <c r="F521" i="1"/>
  <c r="E521" i="1"/>
  <c r="G520" i="1"/>
  <c r="F520" i="1"/>
  <c r="E520" i="1"/>
  <c r="G519" i="1"/>
  <c r="F519" i="1"/>
  <c r="E519" i="1"/>
  <c r="G518" i="1"/>
  <c r="F518" i="1"/>
  <c r="E518" i="1"/>
  <c r="G517" i="1"/>
  <c r="F517" i="1"/>
  <c r="E517" i="1"/>
  <c r="G516" i="1"/>
  <c r="F516" i="1"/>
  <c r="E516" i="1"/>
  <c r="G515" i="1"/>
  <c r="F515" i="1"/>
  <c r="E515" i="1"/>
  <c r="G514" i="1"/>
  <c r="F514" i="1"/>
  <c r="E514" i="1"/>
  <c r="G513" i="1"/>
  <c r="F513" i="1"/>
  <c r="E513" i="1"/>
  <c r="G512" i="1"/>
  <c r="F512" i="1"/>
  <c r="E512" i="1"/>
  <c r="G511" i="1"/>
  <c r="F511" i="1"/>
  <c r="E511" i="1"/>
  <c r="G510" i="1"/>
  <c r="F510" i="1"/>
  <c r="E510" i="1"/>
  <c r="G509" i="1"/>
  <c r="F509" i="1"/>
  <c r="E509" i="1"/>
  <c r="G508" i="1"/>
  <c r="F508" i="1"/>
  <c r="E508" i="1"/>
  <c r="G507" i="1"/>
  <c r="F507" i="1"/>
  <c r="E507" i="1"/>
  <c r="G506" i="1"/>
  <c r="F506" i="1"/>
  <c r="E506" i="1"/>
  <c r="G505" i="1"/>
  <c r="F505" i="1"/>
  <c r="E505" i="1"/>
  <c r="G504" i="1"/>
  <c r="F504" i="1"/>
  <c r="E504" i="1"/>
  <c r="G503" i="1"/>
  <c r="F503" i="1"/>
  <c r="E503" i="1"/>
  <c r="G502" i="1"/>
  <c r="F502" i="1"/>
  <c r="E502" i="1"/>
  <c r="G501" i="1"/>
  <c r="F501" i="1"/>
  <c r="E501" i="1"/>
  <c r="G500" i="1"/>
  <c r="F500" i="1"/>
  <c r="E500" i="1"/>
  <c r="G499" i="1"/>
  <c r="F499" i="1"/>
  <c r="E499" i="1"/>
  <c r="G498" i="1"/>
  <c r="F498" i="1"/>
  <c r="E498" i="1"/>
  <c r="G497" i="1"/>
  <c r="F497" i="1"/>
  <c r="E497" i="1"/>
  <c r="G496" i="1"/>
  <c r="F496" i="1"/>
  <c r="E496" i="1"/>
  <c r="G495" i="1"/>
  <c r="F495" i="1"/>
  <c r="E495" i="1"/>
  <c r="G494" i="1"/>
  <c r="F494" i="1"/>
  <c r="E494" i="1"/>
  <c r="G493" i="1"/>
  <c r="F493" i="1"/>
  <c r="E493" i="1"/>
  <c r="G492" i="1"/>
  <c r="F492" i="1"/>
  <c r="E492" i="1"/>
  <c r="G491" i="1"/>
  <c r="F491" i="1"/>
  <c r="E491" i="1"/>
  <c r="G490" i="1"/>
  <c r="F490" i="1"/>
  <c r="E490" i="1"/>
  <c r="G489" i="1"/>
  <c r="F489" i="1"/>
  <c r="E489" i="1"/>
  <c r="G488" i="1"/>
  <c r="F488" i="1"/>
  <c r="E488" i="1"/>
  <c r="G487" i="1"/>
  <c r="F487" i="1"/>
  <c r="E487" i="1"/>
  <c r="G486" i="1"/>
  <c r="F486" i="1"/>
  <c r="E486" i="1"/>
  <c r="G485" i="1"/>
  <c r="F485" i="1"/>
  <c r="E485" i="1"/>
  <c r="G484" i="1"/>
  <c r="F484" i="1"/>
  <c r="E484" i="1"/>
  <c r="G483" i="1"/>
  <c r="F483" i="1"/>
  <c r="E483" i="1"/>
  <c r="G482" i="1"/>
  <c r="F482" i="1"/>
  <c r="E482" i="1"/>
  <c r="G481" i="1"/>
  <c r="F481" i="1"/>
  <c r="E481" i="1"/>
  <c r="G480" i="1"/>
  <c r="F480" i="1"/>
  <c r="E480" i="1"/>
  <c r="G479" i="1"/>
  <c r="F479" i="1"/>
  <c r="E479" i="1"/>
  <c r="G478" i="1"/>
  <c r="F478" i="1"/>
  <c r="E478" i="1"/>
  <c r="G477" i="1"/>
  <c r="F477" i="1"/>
  <c r="E477" i="1"/>
  <c r="G476" i="1"/>
  <c r="F476" i="1"/>
  <c r="E476" i="1"/>
  <c r="G475" i="1"/>
  <c r="F475" i="1"/>
  <c r="E475" i="1"/>
  <c r="G474" i="1"/>
  <c r="F474" i="1"/>
  <c r="E474" i="1"/>
  <c r="G473" i="1"/>
  <c r="F473" i="1"/>
  <c r="E473" i="1"/>
  <c r="G472" i="1"/>
  <c r="F472" i="1"/>
  <c r="E472" i="1"/>
  <c r="G471" i="1"/>
  <c r="F471" i="1"/>
  <c r="E471" i="1"/>
  <c r="G470" i="1"/>
  <c r="F470" i="1"/>
  <c r="E470" i="1"/>
  <c r="G469" i="1"/>
  <c r="F469" i="1"/>
  <c r="E469" i="1"/>
  <c r="G468" i="1"/>
  <c r="F468" i="1"/>
  <c r="E468" i="1"/>
  <c r="G467" i="1"/>
  <c r="F467" i="1"/>
  <c r="E467" i="1"/>
  <c r="G466" i="1"/>
  <c r="F466" i="1"/>
  <c r="E466" i="1"/>
  <c r="G465" i="1"/>
  <c r="F465" i="1"/>
  <c r="E465" i="1"/>
  <c r="G464" i="1"/>
  <c r="F464" i="1"/>
  <c r="E464" i="1"/>
  <c r="G463" i="1"/>
  <c r="F463" i="1"/>
  <c r="E463" i="1"/>
  <c r="G462" i="1"/>
  <c r="F462" i="1"/>
  <c r="E462" i="1"/>
  <c r="G461" i="1"/>
  <c r="F461" i="1"/>
  <c r="E461" i="1"/>
  <c r="G460" i="1"/>
  <c r="F460" i="1"/>
  <c r="E460" i="1"/>
  <c r="G459" i="1"/>
  <c r="F459" i="1"/>
  <c r="E459" i="1"/>
  <c r="G458" i="1"/>
  <c r="F458" i="1"/>
  <c r="E458" i="1"/>
  <c r="G457" i="1"/>
  <c r="F457" i="1"/>
  <c r="E457" i="1"/>
  <c r="G456" i="1"/>
  <c r="F456" i="1"/>
  <c r="E456" i="1"/>
  <c r="G455" i="1"/>
  <c r="F455" i="1"/>
  <c r="E455" i="1"/>
  <c r="G454" i="1"/>
  <c r="F454" i="1"/>
  <c r="E454" i="1"/>
  <c r="G453" i="1"/>
  <c r="F453" i="1"/>
  <c r="E453" i="1"/>
  <c r="G452" i="1"/>
  <c r="F452" i="1"/>
  <c r="E452" i="1"/>
  <c r="G451" i="1"/>
  <c r="F451" i="1"/>
  <c r="E451" i="1"/>
  <c r="G450" i="1"/>
  <c r="F450" i="1"/>
  <c r="E450" i="1"/>
  <c r="G449" i="1"/>
  <c r="F449" i="1"/>
  <c r="E449" i="1"/>
  <c r="G448" i="1"/>
  <c r="F448" i="1"/>
  <c r="E448" i="1"/>
  <c r="G447" i="1"/>
  <c r="F447" i="1"/>
  <c r="E447" i="1"/>
  <c r="G446" i="1"/>
  <c r="F446" i="1"/>
  <c r="E446" i="1"/>
  <c r="G445" i="1"/>
  <c r="F445" i="1"/>
  <c r="E445" i="1"/>
  <c r="G444" i="1"/>
  <c r="F444" i="1"/>
  <c r="E444" i="1"/>
  <c r="G443" i="1"/>
  <c r="F443" i="1"/>
  <c r="E443" i="1"/>
  <c r="G442" i="1"/>
  <c r="F442" i="1"/>
  <c r="E442" i="1"/>
  <c r="G441" i="1"/>
  <c r="F441" i="1"/>
  <c r="E441" i="1"/>
  <c r="G440" i="1"/>
  <c r="F440" i="1"/>
  <c r="E440" i="1"/>
  <c r="G439" i="1"/>
  <c r="F439" i="1"/>
  <c r="E439" i="1"/>
  <c r="G438" i="1"/>
  <c r="F438" i="1"/>
  <c r="E438" i="1"/>
  <c r="G437" i="1"/>
  <c r="F437" i="1"/>
  <c r="E437" i="1"/>
  <c r="G436" i="1"/>
  <c r="F436" i="1"/>
  <c r="E436" i="1"/>
  <c r="G435" i="1"/>
  <c r="F435" i="1"/>
  <c r="E435" i="1"/>
  <c r="G434" i="1"/>
  <c r="F434" i="1"/>
  <c r="E434" i="1"/>
  <c r="G433" i="1"/>
  <c r="F433" i="1"/>
  <c r="E433" i="1"/>
  <c r="G432" i="1"/>
  <c r="F432" i="1"/>
  <c r="E432" i="1"/>
  <c r="G431" i="1"/>
  <c r="F431" i="1"/>
  <c r="E431" i="1"/>
  <c r="G430" i="1"/>
  <c r="F430" i="1"/>
  <c r="E430" i="1"/>
  <c r="G429" i="1"/>
  <c r="F429" i="1"/>
  <c r="E429" i="1"/>
  <c r="G428" i="1"/>
  <c r="F428" i="1"/>
  <c r="E428" i="1"/>
  <c r="G427" i="1"/>
  <c r="F427" i="1"/>
  <c r="E427" i="1"/>
  <c r="G426" i="1"/>
  <c r="F426" i="1"/>
  <c r="E426" i="1"/>
  <c r="G425" i="1"/>
  <c r="F425" i="1"/>
  <c r="E425" i="1"/>
  <c r="G424" i="1"/>
  <c r="F424" i="1"/>
  <c r="E424" i="1"/>
  <c r="G423" i="1"/>
  <c r="F423" i="1"/>
  <c r="E423" i="1"/>
  <c r="G422" i="1"/>
  <c r="F422" i="1"/>
  <c r="E422" i="1"/>
  <c r="G421" i="1"/>
  <c r="F421" i="1"/>
  <c r="E421" i="1"/>
  <c r="G420" i="1"/>
  <c r="F420" i="1"/>
  <c r="E420" i="1"/>
  <c r="G419" i="1"/>
  <c r="F419" i="1"/>
  <c r="E419" i="1"/>
  <c r="G418" i="1"/>
  <c r="F418" i="1"/>
  <c r="E418" i="1"/>
  <c r="G417" i="1"/>
  <c r="F417" i="1"/>
  <c r="E417" i="1"/>
  <c r="G416" i="1"/>
  <c r="F416" i="1"/>
  <c r="E416" i="1"/>
  <c r="G415" i="1"/>
  <c r="F415" i="1"/>
  <c r="E415" i="1"/>
  <c r="G414" i="1"/>
  <c r="F414" i="1"/>
  <c r="E414" i="1"/>
  <c r="G413" i="1"/>
  <c r="F413" i="1"/>
  <c r="E413" i="1"/>
  <c r="G412" i="1"/>
  <c r="F412" i="1"/>
  <c r="E412" i="1"/>
  <c r="G411" i="1"/>
  <c r="F411" i="1"/>
  <c r="E411" i="1"/>
  <c r="G410" i="1"/>
  <c r="F410" i="1"/>
  <c r="E410" i="1"/>
  <c r="G409" i="1"/>
  <c r="F409" i="1"/>
  <c r="E409" i="1"/>
  <c r="G408" i="1"/>
  <c r="F408" i="1"/>
  <c r="E408" i="1"/>
  <c r="G407" i="1"/>
  <c r="F407" i="1"/>
  <c r="E407" i="1"/>
  <c r="G406" i="1"/>
  <c r="F406" i="1"/>
  <c r="E406" i="1"/>
  <c r="G405" i="1"/>
  <c r="F405" i="1"/>
  <c r="E405" i="1"/>
  <c r="G404" i="1"/>
  <c r="F404" i="1"/>
  <c r="E404" i="1"/>
  <c r="G403" i="1"/>
  <c r="F403" i="1"/>
  <c r="E403" i="1"/>
  <c r="G402" i="1"/>
  <c r="F402" i="1"/>
  <c r="E402" i="1"/>
  <c r="G401" i="1"/>
  <c r="F401" i="1"/>
  <c r="E401" i="1"/>
  <c r="G400" i="1"/>
  <c r="F400" i="1"/>
  <c r="E400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E395" i="1"/>
  <c r="G394" i="1"/>
  <c r="F394" i="1"/>
  <c r="E394" i="1"/>
  <c r="G393" i="1"/>
  <c r="F393" i="1"/>
  <c r="E393" i="1"/>
  <c r="G392" i="1"/>
  <c r="F392" i="1"/>
  <c r="E392" i="1"/>
  <c r="G391" i="1"/>
  <c r="F391" i="1"/>
  <c r="E391" i="1"/>
  <c r="G390" i="1"/>
  <c r="F390" i="1"/>
  <c r="E390" i="1"/>
  <c r="G389" i="1"/>
  <c r="F389" i="1"/>
  <c r="E389" i="1"/>
  <c r="G388" i="1"/>
  <c r="F388" i="1"/>
  <c r="E388" i="1"/>
  <c r="G387" i="1"/>
  <c r="F387" i="1"/>
  <c r="E387" i="1"/>
  <c r="G386" i="1"/>
  <c r="F386" i="1"/>
  <c r="E386" i="1"/>
  <c r="G385" i="1"/>
  <c r="F385" i="1"/>
  <c r="E385" i="1"/>
  <c r="G384" i="1"/>
  <c r="F384" i="1"/>
  <c r="E384" i="1"/>
  <c r="G383" i="1"/>
  <c r="F383" i="1"/>
  <c r="E383" i="1"/>
  <c r="G382" i="1"/>
  <c r="F382" i="1"/>
  <c r="E382" i="1"/>
  <c r="G381" i="1"/>
  <c r="F381" i="1"/>
  <c r="E381" i="1"/>
  <c r="G380" i="1"/>
  <c r="F380" i="1"/>
  <c r="E380" i="1"/>
  <c r="G379" i="1"/>
  <c r="F379" i="1"/>
  <c r="E379" i="1"/>
  <c r="G378" i="1"/>
  <c r="F378" i="1"/>
  <c r="E378" i="1"/>
  <c r="G377" i="1"/>
  <c r="F377" i="1"/>
  <c r="E377" i="1"/>
  <c r="G376" i="1"/>
  <c r="F376" i="1"/>
  <c r="E376" i="1"/>
  <c r="G375" i="1"/>
  <c r="F375" i="1"/>
  <c r="E375" i="1"/>
  <c r="G374" i="1"/>
  <c r="F374" i="1"/>
  <c r="E374" i="1"/>
  <c r="G373" i="1"/>
  <c r="F373" i="1"/>
  <c r="E373" i="1"/>
  <c r="G372" i="1"/>
  <c r="F372" i="1"/>
  <c r="E372" i="1"/>
  <c r="G371" i="1"/>
  <c r="F371" i="1"/>
  <c r="E371" i="1"/>
  <c r="G370" i="1"/>
  <c r="F370" i="1"/>
  <c r="E370" i="1"/>
  <c r="G369" i="1"/>
  <c r="F369" i="1"/>
  <c r="E369" i="1"/>
  <c r="G368" i="1"/>
  <c r="F368" i="1"/>
  <c r="E368" i="1"/>
  <c r="G367" i="1"/>
  <c r="F367" i="1"/>
  <c r="E367" i="1"/>
  <c r="G366" i="1"/>
  <c r="F366" i="1"/>
  <c r="E366" i="1"/>
  <c r="G365" i="1"/>
  <c r="F365" i="1"/>
  <c r="E365" i="1"/>
  <c r="G364" i="1"/>
  <c r="F364" i="1"/>
  <c r="E364" i="1"/>
  <c r="G363" i="1"/>
  <c r="F363" i="1"/>
  <c r="E363" i="1"/>
  <c r="G362" i="1"/>
  <c r="F362" i="1"/>
  <c r="E362" i="1"/>
  <c r="G361" i="1"/>
  <c r="F361" i="1"/>
  <c r="E361" i="1"/>
  <c r="G360" i="1"/>
  <c r="F360" i="1"/>
  <c r="E360" i="1"/>
  <c r="G359" i="1"/>
  <c r="F359" i="1"/>
  <c r="E359" i="1"/>
  <c r="G358" i="1"/>
  <c r="F358" i="1"/>
  <c r="E358" i="1"/>
  <c r="G357" i="1"/>
  <c r="F357" i="1"/>
  <c r="E357" i="1"/>
  <c r="G356" i="1"/>
  <c r="F356" i="1"/>
  <c r="E356" i="1"/>
  <c r="G355" i="1"/>
  <c r="F355" i="1"/>
  <c r="E355" i="1"/>
  <c r="G354" i="1"/>
  <c r="F354" i="1"/>
  <c r="E354" i="1"/>
  <c r="G353" i="1"/>
  <c r="F353" i="1"/>
  <c r="E353" i="1"/>
  <c r="G352" i="1"/>
  <c r="F352" i="1"/>
  <c r="E352" i="1"/>
  <c r="G351" i="1"/>
  <c r="F351" i="1"/>
  <c r="E351" i="1"/>
  <c r="G350" i="1"/>
  <c r="F350" i="1"/>
  <c r="E350" i="1"/>
  <c r="G349" i="1"/>
  <c r="F349" i="1"/>
  <c r="E349" i="1"/>
  <c r="G348" i="1"/>
  <c r="F348" i="1"/>
  <c r="E348" i="1"/>
  <c r="G347" i="1"/>
  <c r="F347" i="1"/>
  <c r="E347" i="1"/>
  <c r="G346" i="1"/>
  <c r="F346" i="1"/>
  <c r="E346" i="1"/>
  <c r="G345" i="1"/>
  <c r="F345" i="1"/>
  <c r="E345" i="1"/>
  <c r="G344" i="1"/>
  <c r="F344" i="1"/>
  <c r="E344" i="1"/>
  <c r="G343" i="1"/>
  <c r="F343" i="1"/>
  <c r="E343" i="1"/>
  <c r="G342" i="1"/>
  <c r="F342" i="1"/>
  <c r="E342" i="1"/>
  <c r="G341" i="1"/>
  <c r="F341" i="1"/>
  <c r="E341" i="1"/>
  <c r="G340" i="1"/>
  <c r="F340" i="1"/>
  <c r="E340" i="1"/>
  <c r="G339" i="1"/>
  <c r="F339" i="1"/>
  <c r="E339" i="1"/>
  <c r="G338" i="1"/>
  <c r="F338" i="1"/>
  <c r="E338" i="1"/>
  <c r="G337" i="1"/>
  <c r="F337" i="1"/>
  <c r="E337" i="1"/>
  <c r="G336" i="1"/>
  <c r="F336" i="1"/>
  <c r="E336" i="1"/>
  <c r="G335" i="1"/>
  <c r="F335" i="1"/>
  <c r="E335" i="1"/>
  <c r="G334" i="1"/>
  <c r="F334" i="1"/>
  <c r="E334" i="1"/>
  <c r="G333" i="1"/>
  <c r="F333" i="1"/>
  <c r="E333" i="1"/>
  <c r="G332" i="1"/>
  <c r="F332" i="1"/>
  <c r="E332" i="1"/>
  <c r="G331" i="1"/>
  <c r="F331" i="1"/>
  <c r="E331" i="1"/>
  <c r="G330" i="1"/>
  <c r="F330" i="1"/>
  <c r="E330" i="1"/>
  <c r="G329" i="1"/>
  <c r="F329" i="1"/>
  <c r="E329" i="1"/>
  <c r="G328" i="1"/>
  <c r="F328" i="1"/>
  <c r="E328" i="1"/>
  <c r="G327" i="1"/>
  <c r="F327" i="1"/>
  <c r="E327" i="1"/>
  <c r="G326" i="1"/>
  <c r="F326" i="1"/>
  <c r="E326" i="1"/>
  <c r="G325" i="1"/>
  <c r="F325" i="1"/>
  <c r="E325" i="1"/>
  <c r="G324" i="1"/>
  <c r="F324" i="1"/>
  <c r="E324" i="1"/>
  <c r="G323" i="1"/>
  <c r="F323" i="1"/>
  <c r="E323" i="1"/>
  <c r="G322" i="1"/>
  <c r="F322" i="1"/>
  <c r="E322" i="1"/>
  <c r="G321" i="1"/>
  <c r="F321" i="1"/>
  <c r="E321" i="1"/>
  <c r="G320" i="1"/>
  <c r="F320" i="1"/>
  <c r="E320" i="1"/>
  <c r="G319" i="1"/>
  <c r="F319" i="1"/>
  <c r="E319" i="1"/>
  <c r="G318" i="1"/>
  <c r="F318" i="1"/>
  <c r="E318" i="1"/>
  <c r="G317" i="1"/>
  <c r="F317" i="1"/>
  <c r="E317" i="1"/>
  <c r="G316" i="1"/>
  <c r="F316" i="1"/>
  <c r="E316" i="1"/>
  <c r="G315" i="1"/>
  <c r="F315" i="1"/>
  <c r="E315" i="1"/>
  <c r="G314" i="1"/>
  <c r="F314" i="1"/>
  <c r="E314" i="1"/>
  <c r="G313" i="1"/>
  <c r="F313" i="1"/>
  <c r="E313" i="1"/>
  <c r="G312" i="1"/>
  <c r="F312" i="1"/>
  <c r="E312" i="1"/>
  <c r="G311" i="1"/>
  <c r="F311" i="1"/>
  <c r="E311" i="1"/>
  <c r="G310" i="1"/>
  <c r="F310" i="1"/>
  <c r="E310" i="1"/>
  <c r="G309" i="1"/>
  <c r="F309" i="1"/>
  <c r="E309" i="1"/>
  <c r="G308" i="1"/>
  <c r="F308" i="1"/>
  <c r="E308" i="1"/>
  <c r="G307" i="1"/>
  <c r="F307" i="1"/>
  <c r="E307" i="1"/>
  <c r="G306" i="1"/>
  <c r="F306" i="1"/>
  <c r="E306" i="1"/>
  <c r="G305" i="1"/>
  <c r="F305" i="1"/>
  <c r="E305" i="1"/>
  <c r="G304" i="1"/>
  <c r="F304" i="1"/>
  <c r="E304" i="1"/>
  <c r="G303" i="1"/>
  <c r="F303" i="1"/>
  <c r="E303" i="1"/>
  <c r="G302" i="1"/>
  <c r="F302" i="1"/>
  <c r="E302" i="1"/>
  <c r="G301" i="1"/>
  <c r="F301" i="1"/>
  <c r="E301" i="1"/>
  <c r="G300" i="1"/>
  <c r="F300" i="1"/>
  <c r="E300" i="1"/>
  <c r="G299" i="1"/>
  <c r="F299" i="1"/>
  <c r="E299" i="1"/>
  <c r="G298" i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7" i="1"/>
  <c r="F287" i="1"/>
  <c r="E287" i="1"/>
  <c r="G286" i="1"/>
  <c r="F286" i="1"/>
  <c r="E286" i="1"/>
  <c r="G285" i="1"/>
  <c r="F285" i="1"/>
  <c r="E285" i="1"/>
  <c r="G284" i="1"/>
  <c r="F284" i="1"/>
  <c r="E284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G260" i="1"/>
  <c r="F260" i="1"/>
  <c r="E260" i="1"/>
  <c r="G259" i="1"/>
  <c r="F259" i="1"/>
  <c r="E259" i="1"/>
  <c r="G258" i="1"/>
  <c r="F258" i="1"/>
  <c r="E258" i="1"/>
  <c r="G257" i="1"/>
  <c r="F257" i="1"/>
  <c r="E257" i="1"/>
  <c r="G256" i="1"/>
  <c r="F256" i="1"/>
  <c r="E256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3" i="1"/>
  <c r="F213" i="1"/>
  <c r="E213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Z33" i="1"/>
  <c r="W33" i="1"/>
  <c r="T33" i="1"/>
  <c r="Q33" i="1"/>
  <c r="G33" i="1"/>
  <c r="F33" i="1"/>
  <c r="E33" i="1"/>
  <c r="Z32" i="1"/>
  <c r="W32" i="1"/>
  <c r="T32" i="1"/>
  <c r="Q32" i="1"/>
  <c r="G32" i="1"/>
  <c r="F32" i="1"/>
  <c r="E32" i="1"/>
  <c r="Z31" i="1"/>
  <c r="W31" i="1"/>
  <c r="T31" i="1"/>
  <c r="Q31" i="1"/>
  <c r="G31" i="1"/>
  <c r="F31" i="1"/>
  <c r="E31" i="1"/>
  <c r="Z30" i="1"/>
  <c r="W30" i="1"/>
  <c r="T30" i="1"/>
  <c r="Q30" i="1"/>
  <c r="G30" i="1"/>
  <c r="F30" i="1"/>
  <c r="E30" i="1"/>
  <c r="Z29" i="1"/>
  <c r="W29" i="1"/>
  <c r="T29" i="1"/>
  <c r="Q29" i="1"/>
  <c r="G29" i="1"/>
  <c r="F29" i="1"/>
  <c r="E29" i="1"/>
  <c r="Z28" i="1"/>
  <c r="W28" i="1"/>
  <c r="T28" i="1"/>
  <c r="Q28" i="1"/>
  <c r="G28" i="1"/>
  <c r="F28" i="1"/>
  <c r="E28" i="1"/>
  <c r="Z27" i="1"/>
  <c r="W27" i="1"/>
  <c r="T27" i="1"/>
  <c r="Q27" i="1"/>
  <c r="G27" i="1"/>
  <c r="F27" i="1"/>
  <c r="E27" i="1"/>
  <c r="Z26" i="1"/>
  <c r="W26" i="1"/>
  <c r="T26" i="1"/>
  <c r="Q26" i="1"/>
  <c r="G26" i="1"/>
  <c r="F26" i="1"/>
  <c r="E26" i="1"/>
  <c r="Z25" i="1"/>
  <c r="W25" i="1"/>
  <c r="T25" i="1"/>
  <c r="Q25" i="1"/>
  <c r="G25" i="1"/>
  <c r="F25" i="1"/>
  <c r="E25" i="1"/>
  <c r="Z24" i="1"/>
  <c r="W24" i="1"/>
  <c r="T24" i="1"/>
  <c r="Q24" i="1"/>
  <c r="G24" i="1"/>
  <c r="F24" i="1"/>
  <c r="E24" i="1"/>
  <c r="Z23" i="1"/>
  <c r="W23" i="1"/>
  <c r="T23" i="1"/>
  <c r="Q23" i="1"/>
  <c r="G23" i="1"/>
  <c r="F23" i="1"/>
  <c r="E23" i="1"/>
  <c r="Z22" i="1"/>
  <c r="W22" i="1"/>
  <c r="T22" i="1"/>
  <c r="Q22" i="1"/>
  <c r="G22" i="1"/>
  <c r="F22" i="1"/>
  <c r="E22" i="1"/>
  <c r="Z21" i="1"/>
  <c r="W21" i="1"/>
  <c r="T21" i="1"/>
  <c r="Q21" i="1"/>
  <c r="G21" i="1"/>
  <c r="F21" i="1"/>
  <c r="E21" i="1"/>
  <c r="Z20" i="1"/>
  <c r="W20" i="1"/>
  <c r="T20" i="1"/>
  <c r="Q20" i="1"/>
  <c r="G20" i="1"/>
  <c r="F20" i="1"/>
  <c r="E20" i="1"/>
  <c r="Z19" i="1"/>
  <c r="W19" i="1"/>
  <c r="T19" i="1"/>
  <c r="Q19" i="1"/>
  <c r="B2" i="1" s="1"/>
  <c r="D2" i="1" s="1"/>
  <c r="G19" i="1"/>
  <c r="F19" i="1"/>
  <c r="E19" i="1"/>
  <c r="Z18" i="1"/>
  <c r="W18" i="1"/>
  <c r="T18" i="1"/>
  <c r="Q18" i="1"/>
  <c r="G18" i="1"/>
  <c r="F18" i="1"/>
  <c r="E18" i="1"/>
  <c r="Z17" i="1"/>
  <c r="W17" i="1"/>
  <c r="T17" i="1"/>
  <c r="Q17" i="1"/>
  <c r="G17" i="1"/>
  <c r="F17" i="1"/>
  <c r="E17" i="1"/>
  <c r="Z16" i="1"/>
  <c r="W16" i="1"/>
  <c r="T16" i="1"/>
  <c r="Q16" i="1"/>
  <c r="G16" i="1"/>
  <c r="F16" i="1"/>
  <c r="E16" i="1"/>
  <c r="Z15" i="1"/>
  <c r="W15" i="1"/>
  <c r="T15" i="1"/>
  <c r="Q15" i="1"/>
  <c r="G15" i="1"/>
  <c r="F15" i="1"/>
  <c r="E15" i="1"/>
  <c r="Z14" i="1"/>
  <c r="W14" i="1"/>
  <c r="T14" i="1"/>
  <c r="Q14" i="1"/>
  <c r="G14" i="1"/>
  <c r="F14" i="1"/>
  <c r="E14" i="1"/>
  <c r="Z13" i="1"/>
  <c r="W13" i="1"/>
  <c r="T13" i="1"/>
  <c r="Q13" i="1"/>
  <c r="G13" i="1"/>
  <c r="F13" i="1"/>
  <c r="E13" i="1"/>
  <c r="Z12" i="1"/>
  <c r="W12" i="1"/>
  <c r="T12" i="1"/>
  <c r="Q12" i="1"/>
  <c r="G12" i="1"/>
  <c r="F12" i="1"/>
  <c r="E12" i="1"/>
  <c r="Z11" i="1"/>
  <c r="W11" i="1"/>
  <c r="T11" i="1"/>
  <c r="Q11" i="1"/>
  <c r="G11" i="1"/>
  <c r="F11" i="1"/>
  <c r="E11" i="1"/>
  <c r="Z10" i="1"/>
  <c r="W10" i="1"/>
  <c r="T10" i="1"/>
  <c r="Q10" i="1"/>
  <c r="G10" i="1"/>
  <c r="F10" i="1"/>
  <c r="E10" i="1"/>
  <c r="Z9" i="1"/>
  <c r="W9" i="1"/>
  <c r="T9" i="1"/>
  <c r="Q9" i="1"/>
  <c r="G9" i="1"/>
  <c r="F9" i="1"/>
  <c r="E9" i="1"/>
  <c r="Z8" i="1"/>
  <c r="W8" i="1"/>
  <c r="T8" i="1"/>
  <c r="Q8" i="1"/>
  <c r="G8" i="1"/>
  <c r="F8" i="1"/>
  <c r="F3" i="1" s="1"/>
  <c r="E8" i="1"/>
  <c r="F2" i="1" s="1"/>
  <c r="Z7" i="1"/>
  <c r="W7" i="1"/>
  <c r="T7" i="1"/>
  <c r="Q7" i="1"/>
  <c r="Z6" i="1"/>
  <c r="W6" i="1"/>
  <c r="T6" i="1"/>
  <c r="Q6" i="1"/>
  <c r="Z5" i="1"/>
  <c r="W5" i="1"/>
  <c r="T5" i="1"/>
  <c r="Q5" i="1"/>
  <c r="Z4" i="1"/>
  <c r="W4" i="1"/>
  <c r="T4" i="1"/>
  <c r="Q4" i="1"/>
  <c r="Z3" i="1"/>
  <c r="W3" i="1"/>
  <c r="T3" i="1"/>
  <c r="Q3" i="1"/>
  <c r="C3" i="1"/>
  <c r="B3" i="1"/>
  <c r="D3" i="1" s="1"/>
  <c r="Z2" i="1"/>
  <c r="W2" i="1"/>
  <c r="T2" i="1"/>
  <c r="Q2" i="1"/>
  <c r="C2" i="1"/>
  <c r="Z33" i="2"/>
  <c r="Z32" i="2"/>
  <c r="Z31" i="2"/>
  <c r="Z30" i="2"/>
  <c r="Z29" i="2"/>
  <c r="Z28" i="2"/>
  <c r="Z27" i="2"/>
  <c r="Z26" i="2"/>
  <c r="Q33" i="2"/>
  <c r="Q32" i="2"/>
  <c r="Q31" i="2"/>
  <c r="Q30" i="2"/>
  <c r="Q26" i="2"/>
  <c r="Q29" i="2"/>
  <c r="Q28" i="2"/>
  <c r="Q27" i="2"/>
  <c r="Q25" i="2"/>
  <c r="Q24" i="2"/>
  <c r="Q23" i="2"/>
  <c r="Q22" i="2"/>
  <c r="Z25" i="2"/>
  <c r="Z24" i="2"/>
  <c r="Z23" i="2"/>
  <c r="Z22" i="2"/>
  <c r="Z21" i="2"/>
  <c r="Z20" i="2"/>
  <c r="Z18" i="2"/>
  <c r="Z19" i="2"/>
  <c r="Q21" i="2"/>
  <c r="Q19" i="2"/>
  <c r="Q20" i="2"/>
  <c r="Q18" i="2"/>
  <c r="Q11" i="2"/>
  <c r="Q5" i="2"/>
  <c r="W13" i="2"/>
  <c r="Z16" i="2"/>
  <c r="Z17" i="2"/>
  <c r="Z15" i="2"/>
  <c r="Q17" i="2"/>
  <c r="Q16" i="2"/>
  <c r="Q15" i="2"/>
  <c r="Q14" i="2"/>
  <c r="Q13" i="2"/>
  <c r="Q12" i="2"/>
  <c r="Z13" i="2"/>
  <c r="Z11" i="2"/>
  <c r="Z12" i="2"/>
  <c r="W11" i="2"/>
  <c r="W6" i="2"/>
  <c r="W12" i="2"/>
  <c r="Z10" i="2"/>
  <c r="Q10" i="2"/>
  <c r="Z5" i="2"/>
  <c r="C3" i="2"/>
  <c r="Z8" i="2"/>
  <c r="Z7" i="2"/>
  <c r="Z6" i="2"/>
  <c r="Q9" i="2"/>
  <c r="Q8" i="2"/>
  <c r="Q7" i="2"/>
  <c r="Q6" i="2"/>
  <c r="T32" i="2"/>
  <c r="T31" i="2"/>
  <c r="T30" i="2"/>
  <c r="T33" i="2"/>
  <c r="W33" i="2"/>
  <c r="W31" i="2"/>
  <c r="W32" i="2"/>
  <c r="W30" i="2"/>
  <c r="W29" i="2"/>
  <c r="W26" i="2"/>
  <c r="W27" i="2"/>
  <c r="W28" i="2"/>
  <c r="T29" i="2"/>
  <c r="T28" i="2"/>
  <c r="T27" i="2"/>
  <c r="T26" i="2"/>
  <c r="T25" i="2"/>
  <c r="T24" i="2"/>
  <c r="T23" i="2"/>
  <c r="T22" i="2"/>
  <c r="W25" i="2"/>
  <c r="W24" i="2"/>
  <c r="W23" i="2"/>
  <c r="W22" i="2"/>
  <c r="W21" i="2"/>
  <c r="W20" i="2"/>
  <c r="W19" i="2"/>
  <c r="W18" i="2"/>
  <c r="T21" i="2"/>
  <c r="T20" i="2"/>
  <c r="T19" i="2"/>
  <c r="T18" i="2"/>
  <c r="T17" i="2"/>
  <c r="T16" i="2"/>
  <c r="T15" i="2"/>
  <c r="T14" i="2"/>
  <c r="W17" i="2"/>
  <c r="W16" i="2"/>
  <c r="W15" i="2"/>
  <c r="W14" i="2"/>
  <c r="T13" i="2"/>
  <c r="T12" i="2"/>
  <c r="T11" i="2"/>
  <c r="T10" i="2"/>
  <c r="T7" i="2"/>
  <c r="T2" i="2"/>
  <c r="T3" i="2"/>
  <c r="T6" i="2"/>
  <c r="W10" i="2"/>
  <c r="W8" i="2"/>
  <c r="W7" i="2"/>
  <c r="W5" i="2"/>
  <c r="W2" i="2"/>
  <c r="Z4" i="2"/>
  <c r="Z3" i="2"/>
  <c r="Z2" i="2"/>
  <c r="W4" i="2"/>
  <c r="W3" i="2"/>
  <c r="Q4" i="2"/>
  <c r="Q3" i="2"/>
  <c r="B2" i="2"/>
  <c r="G1007" i="2"/>
  <c r="F1007" i="2"/>
  <c r="E1007" i="2"/>
  <c r="G1006" i="2"/>
  <c r="F1006" i="2"/>
  <c r="E1006" i="2"/>
  <c r="G1005" i="2"/>
  <c r="F1005" i="2"/>
  <c r="E1005" i="2"/>
  <c r="G1004" i="2"/>
  <c r="F1004" i="2"/>
  <c r="E1004" i="2"/>
  <c r="G1003" i="2"/>
  <c r="F1003" i="2"/>
  <c r="E1003" i="2"/>
  <c r="G1002" i="2"/>
  <c r="F1002" i="2"/>
  <c r="E1002" i="2"/>
  <c r="G1001" i="2"/>
  <c r="F1001" i="2"/>
  <c r="E1001" i="2"/>
  <c r="G1000" i="2"/>
  <c r="F1000" i="2"/>
  <c r="E1000" i="2"/>
  <c r="G999" i="2"/>
  <c r="F999" i="2"/>
  <c r="E999" i="2"/>
  <c r="G998" i="2"/>
  <c r="F998" i="2"/>
  <c r="E998" i="2"/>
  <c r="G997" i="2"/>
  <c r="F997" i="2"/>
  <c r="E997" i="2"/>
  <c r="G996" i="2"/>
  <c r="F996" i="2"/>
  <c r="E996" i="2"/>
  <c r="G995" i="2"/>
  <c r="F995" i="2"/>
  <c r="E995" i="2"/>
  <c r="G994" i="2"/>
  <c r="F994" i="2"/>
  <c r="E994" i="2"/>
  <c r="G993" i="2"/>
  <c r="F993" i="2"/>
  <c r="E993" i="2"/>
  <c r="G992" i="2"/>
  <c r="F992" i="2"/>
  <c r="E992" i="2"/>
  <c r="G991" i="2"/>
  <c r="F991" i="2"/>
  <c r="E991" i="2"/>
  <c r="G990" i="2"/>
  <c r="F990" i="2"/>
  <c r="E990" i="2"/>
  <c r="G989" i="2"/>
  <c r="F989" i="2"/>
  <c r="E989" i="2"/>
  <c r="G988" i="2"/>
  <c r="F988" i="2"/>
  <c r="E988" i="2"/>
  <c r="G987" i="2"/>
  <c r="F987" i="2"/>
  <c r="E987" i="2"/>
  <c r="G986" i="2"/>
  <c r="F986" i="2"/>
  <c r="E986" i="2"/>
  <c r="G985" i="2"/>
  <c r="F985" i="2"/>
  <c r="E985" i="2"/>
  <c r="G984" i="2"/>
  <c r="F984" i="2"/>
  <c r="E984" i="2"/>
  <c r="G983" i="2"/>
  <c r="F983" i="2"/>
  <c r="E983" i="2"/>
  <c r="G982" i="2"/>
  <c r="F982" i="2"/>
  <c r="E982" i="2"/>
  <c r="G981" i="2"/>
  <c r="F981" i="2"/>
  <c r="E981" i="2"/>
  <c r="G980" i="2"/>
  <c r="F980" i="2"/>
  <c r="E980" i="2"/>
  <c r="G979" i="2"/>
  <c r="F979" i="2"/>
  <c r="E979" i="2"/>
  <c r="G978" i="2"/>
  <c r="F978" i="2"/>
  <c r="E978" i="2"/>
  <c r="G977" i="2"/>
  <c r="F977" i="2"/>
  <c r="E977" i="2"/>
  <c r="G976" i="2"/>
  <c r="F976" i="2"/>
  <c r="E976" i="2"/>
  <c r="G975" i="2"/>
  <c r="F975" i="2"/>
  <c r="E975" i="2"/>
  <c r="G974" i="2"/>
  <c r="F974" i="2"/>
  <c r="E974" i="2"/>
  <c r="G973" i="2"/>
  <c r="F973" i="2"/>
  <c r="E973" i="2"/>
  <c r="G972" i="2"/>
  <c r="F972" i="2"/>
  <c r="E972" i="2"/>
  <c r="G971" i="2"/>
  <c r="F971" i="2"/>
  <c r="E971" i="2"/>
  <c r="G970" i="2"/>
  <c r="F970" i="2"/>
  <c r="E970" i="2"/>
  <c r="G969" i="2"/>
  <c r="F969" i="2"/>
  <c r="E969" i="2"/>
  <c r="G968" i="2"/>
  <c r="F968" i="2"/>
  <c r="E968" i="2"/>
  <c r="G967" i="2"/>
  <c r="F967" i="2"/>
  <c r="E967" i="2"/>
  <c r="G966" i="2"/>
  <c r="F966" i="2"/>
  <c r="E966" i="2"/>
  <c r="G965" i="2"/>
  <c r="F965" i="2"/>
  <c r="E965" i="2"/>
  <c r="G964" i="2"/>
  <c r="F964" i="2"/>
  <c r="E964" i="2"/>
  <c r="G963" i="2"/>
  <c r="F963" i="2"/>
  <c r="E963" i="2"/>
  <c r="G962" i="2"/>
  <c r="F962" i="2"/>
  <c r="E962" i="2"/>
  <c r="G961" i="2"/>
  <c r="F961" i="2"/>
  <c r="E961" i="2"/>
  <c r="G960" i="2"/>
  <c r="F960" i="2"/>
  <c r="E960" i="2"/>
  <c r="G959" i="2"/>
  <c r="F959" i="2"/>
  <c r="E959" i="2"/>
  <c r="G958" i="2"/>
  <c r="F958" i="2"/>
  <c r="E958" i="2"/>
  <c r="G957" i="2"/>
  <c r="F957" i="2"/>
  <c r="E957" i="2"/>
  <c r="G956" i="2"/>
  <c r="F956" i="2"/>
  <c r="E956" i="2"/>
  <c r="G955" i="2"/>
  <c r="F955" i="2"/>
  <c r="E955" i="2"/>
  <c r="G954" i="2"/>
  <c r="F954" i="2"/>
  <c r="E954" i="2"/>
  <c r="G953" i="2"/>
  <c r="F953" i="2"/>
  <c r="E953" i="2"/>
  <c r="G952" i="2"/>
  <c r="F952" i="2"/>
  <c r="E952" i="2"/>
  <c r="G951" i="2"/>
  <c r="F951" i="2"/>
  <c r="E951" i="2"/>
  <c r="G950" i="2"/>
  <c r="F950" i="2"/>
  <c r="E950" i="2"/>
  <c r="G949" i="2"/>
  <c r="F949" i="2"/>
  <c r="E949" i="2"/>
  <c r="G948" i="2"/>
  <c r="F948" i="2"/>
  <c r="E948" i="2"/>
  <c r="G947" i="2"/>
  <c r="F947" i="2"/>
  <c r="E947" i="2"/>
  <c r="G946" i="2"/>
  <c r="F946" i="2"/>
  <c r="E946" i="2"/>
  <c r="G945" i="2"/>
  <c r="F945" i="2"/>
  <c r="E945" i="2"/>
  <c r="G944" i="2"/>
  <c r="F944" i="2"/>
  <c r="E944" i="2"/>
  <c r="G943" i="2"/>
  <c r="F943" i="2"/>
  <c r="E943" i="2"/>
  <c r="G942" i="2"/>
  <c r="F942" i="2"/>
  <c r="E942" i="2"/>
  <c r="G941" i="2"/>
  <c r="F941" i="2"/>
  <c r="E941" i="2"/>
  <c r="G940" i="2"/>
  <c r="F940" i="2"/>
  <c r="E940" i="2"/>
  <c r="G939" i="2"/>
  <c r="F939" i="2"/>
  <c r="E939" i="2"/>
  <c r="G938" i="2"/>
  <c r="F938" i="2"/>
  <c r="E938" i="2"/>
  <c r="G937" i="2"/>
  <c r="F937" i="2"/>
  <c r="E937" i="2"/>
  <c r="G936" i="2"/>
  <c r="F936" i="2"/>
  <c r="E936" i="2"/>
  <c r="G935" i="2"/>
  <c r="F935" i="2"/>
  <c r="E935" i="2"/>
  <c r="G934" i="2"/>
  <c r="F934" i="2"/>
  <c r="E934" i="2"/>
  <c r="G933" i="2"/>
  <c r="F933" i="2"/>
  <c r="E933" i="2"/>
  <c r="G932" i="2"/>
  <c r="F932" i="2"/>
  <c r="E932" i="2"/>
  <c r="G931" i="2"/>
  <c r="F931" i="2"/>
  <c r="E931" i="2"/>
  <c r="G930" i="2"/>
  <c r="F930" i="2"/>
  <c r="E930" i="2"/>
  <c r="G929" i="2"/>
  <c r="F929" i="2"/>
  <c r="E929" i="2"/>
  <c r="G928" i="2"/>
  <c r="F928" i="2"/>
  <c r="E928" i="2"/>
  <c r="G927" i="2"/>
  <c r="F927" i="2"/>
  <c r="E927" i="2"/>
  <c r="G926" i="2"/>
  <c r="F926" i="2"/>
  <c r="E926" i="2"/>
  <c r="G925" i="2"/>
  <c r="F925" i="2"/>
  <c r="E925" i="2"/>
  <c r="G924" i="2"/>
  <c r="F924" i="2"/>
  <c r="E924" i="2"/>
  <c r="G923" i="2"/>
  <c r="F923" i="2"/>
  <c r="E923" i="2"/>
  <c r="G922" i="2"/>
  <c r="F922" i="2"/>
  <c r="E922" i="2"/>
  <c r="G921" i="2"/>
  <c r="F921" i="2"/>
  <c r="E921" i="2"/>
  <c r="G920" i="2"/>
  <c r="F920" i="2"/>
  <c r="E920" i="2"/>
  <c r="G919" i="2"/>
  <c r="F919" i="2"/>
  <c r="E919" i="2"/>
  <c r="G918" i="2"/>
  <c r="F918" i="2"/>
  <c r="E918" i="2"/>
  <c r="G917" i="2"/>
  <c r="F917" i="2"/>
  <c r="E917" i="2"/>
  <c r="G916" i="2"/>
  <c r="F916" i="2"/>
  <c r="E916" i="2"/>
  <c r="G915" i="2"/>
  <c r="F915" i="2"/>
  <c r="E915" i="2"/>
  <c r="G914" i="2"/>
  <c r="F914" i="2"/>
  <c r="E914" i="2"/>
  <c r="G913" i="2"/>
  <c r="F913" i="2"/>
  <c r="E913" i="2"/>
  <c r="G912" i="2"/>
  <c r="F912" i="2"/>
  <c r="E912" i="2"/>
  <c r="G911" i="2"/>
  <c r="F911" i="2"/>
  <c r="E911" i="2"/>
  <c r="G910" i="2"/>
  <c r="F910" i="2"/>
  <c r="E910" i="2"/>
  <c r="G909" i="2"/>
  <c r="F909" i="2"/>
  <c r="E909" i="2"/>
  <c r="G908" i="2"/>
  <c r="F908" i="2"/>
  <c r="E908" i="2"/>
  <c r="G907" i="2"/>
  <c r="F907" i="2"/>
  <c r="E907" i="2"/>
  <c r="G906" i="2"/>
  <c r="F906" i="2"/>
  <c r="E906" i="2"/>
  <c r="G905" i="2"/>
  <c r="F905" i="2"/>
  <c r="E905" i="2"/>
  <c r="G904" i="2"/>
  <c r="F904" i="2"/>
  <c r="E904" i="2"/>
  <c r="G903" i="2"/>
  <c r="F903" i="2"/>
  <c r="E903" i="2"/>
  <c r="G902" i="2"/>
  <c r="F902" i="2"/>
  <c r="E902" i="2"/>
  <c r="G901" i="2"/>
  <c r="F901" i="2"/>
  <c r="E901" i="2"/>
  <c r="G900" i="2"/>
  <c r="F900" i="2"/>
  <c r="E900" i="2"/>
  <c r="G899" i="2"/>
  <c r="F899" i="2"/>
  <c r="E899" i="2"/>
  <c r="G898" i="2"/>
  <c r="F898" i="2"/>
  <c r="E898" i="2"/>
  <c r="G897" i="2"/>
  <c r="F897" i="2"/>
  <c r="E897" i="2"/>
  <c r="G896" i="2"/>
  <c r="F896" i="2"/>
  <c r="E896" i="2"/>
  <c r="G895" i="2"/>
  <c r="F895" i="2"/>
  <c r="E895" i="2"/>
  <c r="G894" i="2"/>
  <c r="F894" i="2"/>
  <c r="E894" i="2"/>
  <c r="G893" i="2"/>
  <c r="F893" i="2"/>
  <c r="E893" i="2"/>
  <c r="G892" i="2"/>
  <c r="F892" i="2"/>
  <c r="E892" i="2"/>
  <c r="G891" i="2"/>
  <c r="F891" i="2"/>
  <c r="E891" i="2"/>
  <c r="G890" i="2"/>
  <c r="F890" i="2"/>
  <c r="E890" i="2"/>
  <c r="G889" i="2"/>
  <c r="F889" i="2"/>
  <c r="E889" i="2"/>
  <c r="G888" i="2"/>
  <c r="F888" i="2"/>
  <c r="E888" i="2"/>
  <c r="G887" i="2"/>
  <c r="F887" i="2"/>
  <c r="E887" i="2"/>
  <c r="G886" i="2"/>
  <c r="F886" i="2"/>
  <c r="E886" i="2"/>
  <c r="G885" i="2"/>
  <c r="F885" i="2"/>
  <c r="E885" i="2"/>
  <c r="G884" i="2"/>
  <c r="F884" i="2"/>
  <c r="E884" i="2"/>
  <c r="G883" i="2"/>
  <c r="F883" i="2"/>
  <c r="E883" i="2"/>
  <c r="G882" i="2"/>
  <c r="F882" i="2"/>
  <c r="E882" i="2"/>
  <c r="G881" i="2"/>
  <c r="F881" i="2"/>
  <c r="E881" i="2"/>
  <c r="G880" i="2"/>
  <c r="F880" i="2"/>
  <c r="E880" i="2"/>
  <c r="G879" i="2"/>
  <c r="F879" i="2"/>
  <c r="E879" i="2"/>
  <c r="G878" i="2"/>
  <c r="F878" i="2"/>
  <c r="E878" i="2"/>
  <c r="G877" i="2"/>
  <c r="F877" i="2"/>
  <c r="E877" i="2"/>
  <c r="G876" i="2"/>
  <c r="F876" i="2"/>
  <c r="E876" i="2"/>
  <c r="G875" i="2"/>
  <c r="F875" i="2"/>
  <c r="E875" i="2"/>
  <c r="G874" i="2"/>
  <c r="F874" i="2"/>
  <c r="E874" i="2"/>
  <c r="G873" i="2"/>
  <c r="F873" i="2"/>
  <c r="E873" i="2"/>
  <c r="G872" i="2"/>
  <c r="F872" i="2"/>
  <c r="E872" i="2"/>
  <c r="G871" i="2"/>
  <c r="F871" i="2"/>
  <c r="E871" i="2"/>
  <c r="G870" i="2"/>
  <c r="F870" i="2"/>
  <c r="E870" i="2"/>
  <c r="G869" i="2"/>
  <c r="F869" i="2"/>
  <c r="E869" i="2"/>
  <c r="G868" i="2"/>
  <c r="F868" i="2"/>
  <c r="E868" i="2"/>
  <c r="G867" i="2"/>
  <c r="F867" i="2"/>
  <c r="E867" i="2"/>
  <c r="G866" i="2"/>
  <c r="F866" i="2"/>
  <c r="E866" i="2"/>
  <c r="G865" i="2"/>
  <c r="F865" i="2"/>
  <c r="E865" i="2"/>
  <c r="G864" i="2"/>
  <c r="F864" i="2"/>
  <c r="E864" i="2"/>
  <c r="G863" i="2"/>
  <c r="F863" i="2"/>
  <c r="E863" i="2"/>
  <c r="G862" i="2"/>
  <c r="F862" i="2"/>
  <c r="E862" i="2"/>
  <c r="G861" i="2"/>
  <c r="F861" i="2"/>
  <c r="E861" i="2"/>
  <c r="G860" i="2"/>
  <c r="F860" i="2"/>
  <c r="E860" i="2"/>
  <c r="G859" i="2"/>
  <c r="F859" i="2"/>
  <c r="E859" i="2"/>
  <c r="G858" i="2"/>
  <c r="F858" i="2"/>
  <c r="E858" i="2"/>
  <c r="G857" i="2"/>
  <c r="F857" i="2"/>
  <c r="E857" i="2"/>
  <c r="G856" i="2"/>
  <c r="F856" i="2"/>
  <c r="E856" i="2"/>
  <c r="G855" i="2"/>
  <c r="F855" i="2"/>
  <c r="E855" i="2"/>
  <c r="G854" i="2"/>
  <c r="F854" i="2"/>
  <c r="E854" i="2"/>
  <c r="G853" i="2"/>
  <c r="F853" i="2"/>
  <c r="E853" i="2"/>
  <c r="G852" i="2"/>
  <c r="F852" i="2"/>
  <c r="E852" i="2"/>
  <c r="G851" i="2"/>
  <c r="F851" i="2"/>
  <c r="E851" i="2"/>
  <c r="G850" i="2"/>
  <c r="F850" i="2"/>
  <c r="E850" i="2"/>
  <c r="G849" i="2"/>
  <c r="F849" i="2"/>
  <c r="E849" i="2"/>
  <c r="G848" i="2"/>
  <c r="F848" i="2"/>
  <c r="E848" i="2"/>
  <c r="G847" i="2"/>
  <c r="F847" i="2"/>
  <c r="E847" i="2"/>
  <c r="G846" i="2"/>
  <c r="F846" i="2"/>
  <c r="E846" i="2"/>
  <c r="G845" i="2"/>
  <c r="F845" i="2"/>
  <c r="E845" i="2"/>
  <c r="G844" i="2"/>
  <c r="F844" i="2"/>
  <c r="E844" i="2"/>
  <c r="G843" i="2"/>
  <c r="F843" i="2"/>
  <c r="E843" i="2"/>
  <c r="G842" i="2"/>
  <c r="F842" i="2"/>
  <c r="E842" i="2"/>
  <c r="G841" i="2"/>
  <c r="F841" i="2"/>
  <c r="E841" i="2"/>
  <c r="G840" i="2"/>
  <c r="F840" i="2"/>
  <c r="E840" i="2"/>
  <c r="G839" i="2"/>
  <c r="F839" i="2"/>
  <c r="E839" i="2"/>
  <c r="G838" i="2"/>
  <c r="F838" i="2"/>
  <c r="E838" i="2"/>
  <c r="G837" i="2"/>
  <c r="F837" i="2"/>
  <c r="E837" i="2"/>
  <c r="G836" i="2"/>
  <c r="F836" i="2"/>
  <c r="E836" i="2"/>
  <c r="G835" i="2"/>
  <c r="F835" i="2"/>
  <c r="E835" i="2"/>
  <c r="G834" i="2"/>
  <c r="F834" i="2"/>
  <c r="E834" i="2"/>
  <c r="G833" i="2"/>
  <c r="F833" i="2"/>
  <c r="E833" i="2"/>
  <c r="G832" i="2"/>
  <c r="F832" i="2"/>
  <c r="E832" i="2"/>
  <c r="G831" i="2"/>
  <c r="F831" i="2"/>
  <c r="E831" i="2"/>
  <c r="G830" i="2"/>
  <c r="F830" i="2"/>
  <c r="E830" i="2"/>
  <c r="G829" i="2"/>
  <c r="F829" i="2"/>
  <c r="E829" i="2"/>
  <c r="G828" i="2"/>
  <c r="F828" i="2"/>
  <c r="E828" i="2"/>
  <c r="G827" i="2"/>
  <c r="F827" i="2"/>
  <c r="E827" i="2"/>
  <c r="G826" i="2"/>
  <c r="F826" i="2"/>
  <c r="E826" i="2"/>
  <c r="G825" i="2"/>
  <c r="F825" i="2"/>
  <c r="E825" i="2"/>
  <c r="G824" i="2"/>
  <c r="F824" i="2"/>
  <c r="E824" i="2"/>
  <c r="G823" i="2"/>
  <c r="F823" i="2"/>
  <c r="E823" i="2"/>
  <c r="G822" i="2"/>
  <c r="F822" i="2"/>
  <c r="E822" i="2"/>
  <c r="G821" i="2"/>
  <c r="F821" i="2"/>
  <c r="E821" i="2"/>
  <c r="G820" i="2"/>
  <c r="F820" i="2"/>
  <c r="E820" i="2"/>
  <c r="G819" i="2"/>
  <c r="F819" i="2"/>
  <c r="E819" i="2"/>
  <c r="G818" i="2"/>
  <c r="F818" i="2"/>
  <c r="E818" i="2"/>
  <c r="G817" i="2"/>
  <c r="F817" i="2"/>
  <c r="E817" i="2"/>
  <c r="G816" i="2"/>
  <c r="F816" i="2"/>
  <c r="E816" i="2"/>
  <c r="G815" i="2"/>
  <c r="F815" i="2"/>
  <c r="E815" i="2"/>
  <c r="G814" i="2"/>
  <c r="F814" i="2"/>
  <c r="E814" i="2"/>
  <c r="G813" i="2"/>
  <c r="F813" i="2"/>
  <c r="E813" i="2"/>
  <c r="G812" i="2"/>
  <c r="F812" i="2"/>
  <c r="E812" i="2"/>
  <c r="G811" i="2"/>
  <c r="F811" i="2"/>
  <c r="E811" i="2"/>
  <c r="G810" i="2"/>
  <c r="F810" i="2"/>
  <c r="E810" i="2"/>
  <c r="G809" i="2"/>
  <c r="F809" i="2"/>
  <c r="E809" i="2"/>
  <c r="G808" i="2"/>
  <c r="F808" i="2"/>
  <c r="E808" i="2"/>
  <c r="G807" i="2"/>
  <c r="F807" i="2"/>
  <c r="E807" i="2"/>
  <c r="G806" i="2"/>
  <c r="F806" i="2"/>
  <c r="E806" i="2"/>
  <c r="G805" i="2"/>
  <c r="F805" i="2"/>
  <c r="E805" i="2"/>
  <c r="G804" i="2"/>
  <c r="F804" i="2"/>
  <c r="E804" i="2"/>
  <c r="G803" i="2"/>
  <c r="F803" i="2"/>
  <c r="E803" i="2"/>
  <c r="G802" i="2"/>
  <c r="F802" i="2"/>
  <c r="E802" i="2"/>
  <c r="G801" i="2"/>
  <c r="F801" i="2"/>
  <c r="E801" i="2"/>
  <c r="G800" i="2"/>
  <c r="F800" i="2"/>
  <c r="E800" i="2"/>
  <c r="G799" i="2"/>
  <c r="F799" i="2"/>
  <c r="E799" i="2"/>
  <c r="G798" i="2"/>
  <c r="F798" i="2"/>
  <c r="E798" i="2"/>
  <c r="G797" i="2"/>
  <c r="F797" i="2"/>
  <c r="E797" i="2"/>
  <c r="G796" i="2"/>
  <c r="F796" i="2"/>
  <c r="E796" i="2"/>
  <c r="G795" i="2"/>
  <c r="F795" i="2"/>
  <c r="E795" i="2"/>
  <c r="G794" i="2"/>
  <c r="F794" i="2"/>
  <c r="E794" i="2"/>
  <c r="G793" i="2"/>
  <c r="F793" i="2"/>
  <c r="E793" i="2"/>
  <c r="G792" i="2"/>
  <c r="F792" i="2"/>
  <c r="E792" i="2"/>
  <c r="G791" i="2"/>
  <c r="F791" i="2"/>
  <c r="E791" i="2"/>
  <c r="G790" i="2"/>
  <c r="F790" i="2"/>
  <c r="E790" i="2"/>
  <c r="G789" i="2"/>
  <c r="F789" i="2"/>
  <c r="E789" i="2"/>
  <c r="G788" i="2"/>
  <c r="F788" i="2"/>
  <c r="E788" i="2"/>
  <c r="G787" i="2"/>
  <c r="F787" i="2"/>
  <c r="E787" i="2"/>
  <c r="G786" i="2"/>
  <c r="F786" i="2"/>
  <c r="E786" i="2"/>
  <c r="G785" i="2"/>
  <c r="F785" i="2"/>
  <c r="E785" i="2"/>
  <c r="G784" i="2"/>
  <c r="F784" i="2"/>
  <c r="E784" i="2"/>
  <c r="G783" i="2"/>
  <c r="F783" i="2"/>
  <c r="E783" i="2"/>
  <c r="G782" i="2"/>
  <c r="F782" i="2"/>
  <c r="E782" i="2"/>
  <c r="G781" i="2"/>
  <c r="F781" i="2"/>
  <c r="E781" i="2"/>
  <c r="G780" i="2"/>
  <c r="F780" i="2"/>
  <c r="E780" i="2"/>
  <c r="G779" i="2"/>
  <c r="F779" i="2"/>
  <c r="E779" i="2"/>
  <c r="G778" i="2"/>
  <c r="F778" i="2"/>
  <c r="E778" i="2"/>
  <c r="G777" i="2"/>
  <c r="F777" i="2"/>
  <c r="E777" i="2"/>
  <c r="G776" i="2"/>
  <c r="F776" i="2"/>
  <c r="E776" i="2"/>
  <c r="G775" i="2"/>
  <c r="F775" i="2"/>
  <c r="E775" i="2"/>
  <c r="G774" i="2"/>
  <c r="F774" i="2"/>
  <c r="E774" i="2"/>
  <c r="G773" i="2"/>
  <c r="F773" i="2"/>
  <c r="E773" i="2"/>
  <c r="G772" i="2"/>
  <c r="F772" i="2"/>
  <c r="E772" i="2"/>
  <c r="G771" i="2"/>
  <c r="F771" i="2"/>
  <c r="E771" i="2"/>
  <c r="G770" i="2"/>
  <c r="F770" i="2"/>
  <c r="E770" i="2"/>
  <c r="G769" i="2"/>
  <c r="F769" i="2"/>
  <c r="E769" i="2"/>
  <c r="G768" i="2"/>
  <c r="F768" i="2"/>
  <c r="E768" i="2"/>
  <c r="G767" i="2"/>
  <c r="F767" i="2"/>
  <c r="E767" i="2"/>
  <c r="G766" i="2"/>
  <c r="F766" i="2"/>
  <c r="E766" i="2"/>
  <c r="G765" i="2"/>
  <c r="F765" i="2"/>
  <c r="E765" i="2"/>
  <c r="G764" i="2"/>
  <c r="F764" i="2"/>
  <c r="E764" i="2"/>
  <c r="G763" i="2"/>
  <c r="F763" i="2"/>
  <c r="E763" i="2"/>
  <c r="G762" i="2"/>
  <c r="F762" i="2"/>
  <c r="E762" i="2"/>
  <c r="G761" i="2"/>
  <c r="F761" i="2"/>
  <c r="E761" i="2"/>
  <c r="G760" i="2"/>
  <c r="F760" i="2"/>
  <c r="E760" i="2"/>
  <c r="G759" i="2"/>
  <c r="F759" i="2"/>
  <c r="E759" i="2"/>
  <c r="G758" i="2"/>
  <c r="F758" i="2"/>
  <c r="E758" i="2"/>
  <c r="G757" i="2"/>
  <c r="F757" i="2"/>
  <c r="E757" i="2"/>
  <c r="G756" i="2"/>
  <c r="F756" i="2"/>
  <c r="E756" i="2"/>
  <c r="G755" i="2"/>
  <c r="F755" i="2"/>
  <c r="E755" i="2"/>
  <c r="G754" i="2"/>
  <c r="F754" i="2"/>
  <c r="E754" i="2"/>
  <c r="G753" i="2"/>
  <c r="F753" i="2"/>
  <c r="E753" i="2"/>
  <c r="G752" i="2"/>
  <c r="F752" i="2"/>
  <c r="E752" i="2"/>
  <c r="G751" i="2"/>
  <c r="F751" i="2"/>
  <c r="E751" i="2"/>
  <c r="G750" i="2"/>
  <c r="F750" i="2"/>
  <c r="E750" i="2"/>
  <c r="G749" i="2"/>
  <c r="F749" i="2"/>
  <c r="E749" i="2"/>
  <c r="G748" i="2"/>
  <c r="F748" i="2"/>
  <c r="E748" i="2"/>
  <c r="G747" i="2"/>
  <c r="F747" i="2"/>
  <c r="E747" i="2"/>
  <c r="G746" i="2"/>
  <c r="F746" i="2"/>
  <c r="E746" i="2"/>
  <c r="G745" i="2"/>
  <c r="F745" i="2"/>
  <c r="E745" i="2"/>
  <c r="G744" i="2"/>
  <c r="F744" i="2"/>
  <c r="E744" i="2"/>
  <c r="G743" i="2"/>
  <c r="F743" i="2"/>
  <c r="E743" i="2"/>
  <c r="G742" i="2"/>
  <c r="F742" i="2"/>
  <c r="E742" i="2"/>
  <c r="G741" i="2"/>
  <c r="F741" i="2"/>
  <c r="E741" i="2"/>
  <c r="G740" i="2"/>
  <c r="F740" i="2"/>
  <c r="E740" i="2"/>
  <c r="G739" i="2"/>
  <c r="F739" i="2"/>
  <c r="E739" i="2"/>
  <c r="G738" i="2"/>
  <c r="F738" i="2"/>
  <c r="E738" i="2"/>
  <c r="G737" i="2"/>
  <c r="F737" i="2"/>
  <c r="E737" i="2"/>
  <c r="G736" i="2"/>
  <c r="F736" i="2"/>
  <c r="E736" i="2"/>
  <c r="G735" i="2"/>
  <c r="F735" i="2"/>
  <c r="E735" i="2"/>
  <c r="G734" i="2"/>
  <c r="F734" i="2"/>
  <c r="E734" i="2"/>
  <c r="G733" i="2"/>
  <c r="F733" i="2"/>
  <c r="E733" i="2"/>
  <c r="G732" i="2"/>
  <c r="F732" i="2"/>
  <c r="E732" i="2"/>
  <c r="G731" i="2"/>
  <c r="F731" i="2"/>
  <c r="E731" i="2"/>
  <c r="G730" i="2"/>
  <c r="F730" i="2"/>
  <c r="E730" i="2"/>
  <c r="G729" i="2"/>
  <c r="F729" i="2"/>
  <c r="E729" i="2"/>
  <c r="G728" i="2"/>
  <c r="F728" i="2"/>
  <c r="E728" i="2"/>
  <c r="G727" i="2"/>
  <c r="F727" i="2"/>
  <c r="E727" i="2"/>
  <c r="G726" i="2"/>
  <c r="F726" i="2"/>
  <c r="E726" i="2"/>
  <c r="G725" i="2"/>
  <c r="F725" i="2"/>
  <c r="E725" i="2"/>
  <c r="G724" i="2"/>
  <c r="F724" i="2"/>
  <c r="E724" i="2"/>
  <c r="G723" i="2"/>
  <c r="F723" i="2"/>
  <c r="E723" i="2"/>
  <c r="G722" i="2"/>
  <c r="F722" i="2"/>
  <c r="E722" i="2"/>
  <c r="G721" i="2"/>
  <c r="F721" i="2"/>
  <c r="E721" i="2"/>
  <c r="G720" i="2"/>
  <c r="F720" i="2"/>
  <c r="E720" i="2"/>
  <c r="G719" i="2"/>
  <c r="F719" i="2"/>
  <c r="E719" i="2"/>
  <c r="G718" i="2"/>
  <c r="F718" i="2"/>
  <c r="E718" i="2"/>
  <c r="G717" i="2"/>
  <c r="F717" i="2"/>
  <c r="E717" i="2"/>
  <c r="G716" i="2"/>
  <c r="F716" i="2"/>
  <c r="E716" i="2"/>
  <c r="G715" i="2"/>
  <c r="F715" i="2"/>
  <c r="E715" i="2"/>
  <c r="G714" i="2"/>
  <c r="F714" i="2"/>
  <c r="E714" i="2"/>
  <c r="G713" i="2"/>
  <c r="F713" i="2"/>
  <c r="E713" i="2"/>
  <c r="G712" i="2"/>
  <c r="F712" i="2"/>
  <c r="E712" i="2"/>
  <c r="G711" i="2"/>
  <c r="F711" i="2"/>
  <c r="E711" i="2"/>
  <c r="G710" i="2"/>
  <c r="F710" i="2"/>
  <c r="E710" i="2"/>
  <c r="G709" i="2"/>
  <c r="F709" i="2"/>
  <c r="E709" i="2"/>
  <c r="G708" i="2"/>
  <c r="F708" i="2"/>
  <c r="E708" i="2"/>
  <c r="G707" i="2"/>
  <c r="F707" i="2"/>
  <c r="E707" i="2"/>
  <c r="G706" i="2"/>
  <c r="F706" i="2"/>
  <c r="E706" i="2"/>
  <c r="G705" i="2"/>
  <c r="F705" i="2"/>
  <c r="E705" i="2"/>
  <c r="G704" i="2"/>
  <c r="F704" i="2"/>
  <c r="E704" i="2"/>
  <c r="G703" i="2"/>
  <c r="F703" i="2"/>
  <c r="E703" i="2"/>
  <c r="G702" i="2"/>
  <c r="F702" i="2"/>
  <c r="E702" i="2"/>
  <c r="G701" i="2"/>
  <c r="F701" i="2"/>
  <c r="E701" i="2"/>
  <c r="G700" i="2"/>
  <c r="F700" i="2"/>
  <c r="E700" i="2"/>
  <c r="G699" i="2"/>
  <c r="F699" i="2"/>
  <c r="E699" i="2"/>
  <c r="G698" i="2"/>
  <c r="F698" i="2"/>
  <c r="E698" i="2"/>
  <c r="G697" i="2"/>
  <c r="F697" i="2"/>
  <c r="E697" i="2"/>
  <c r="G696" i="2"/>
  <c r="F696" i="2"/>
  <c r="E696" i="2"/>
  <c r="G695" i="2"/>
  <c r="F695" i="2"/>
  <c r="E695" i="2"/>
  <c r="G694" i="2"/>
  <c r="F694" i="2"/>
  <c r="E694" i="2"/>
  <c r="G693" i="2"/>
  <c r="F693" i="2"/>
  <c r="E693" i="2"/>
  <c r="G692" i="2"/>
  <c r="F692" i="2"/>
  <c r="E692" i="2"/>
  <c r="G691" i="2"/>
  <c r="F691" i="2"/>
  <c r="E691" i="2"/>
  <c r="G690" i="2"/>
  <c r="F690" i="2"/>
  <c r="E690" i="2"/>
  <c r="G689" i="2"/>
  <c r="F689" i="2"/>
  <c r="E689" i="2"/>
  <c r="G688" i="2"/>
  <c r="F688" i="2"/>
  <c r="E688" i="2"/>
  <c r="G687" i="2"/>
  <c r="F687" i="2"/>
  <c r="E687" i="2"/>
  <c r="G686" i="2"/>
  <c r="F686" i="2"/>
  <c r="E686" i="2"/>
  <c r="G685" i="2"/>
  <c r="F685" i="2"/>
  <c r="E685" i="2"/>
  <c r="G684" i="2"/>
  <c r="F684" i="2"/>
  <c r="E684" i="2"/>
  <c r="G683" i="2"/>
  <c r="F683" i="2"/>
  <c r="E683" i="2"/>
  <c r="G682" i="2"/>
  <c r="F682" i="2"/>
  <c r="E682" i="2"/>
  <c r="G681" i="2"/>
  <c r="F681" i="2"/>
  <c r="E681" i="2"/>
  <c r="G680" i="2"/>
  <c r="F680" i="2"/>
  <c r="E680" i="2"/>
  <c r="G679" i="2"/>
  <c r="F679" i="2"/>
  <c r="E679" i="2"/>
  <c r="G678" i="2"/>
  <c r="F678" i="2"/>
  <c r="E678" i="2"/>
  <c r="G677" i="2"/>
  <c r="F677" i="2"/>
  <c r="E677" i="2"/>
  <c r="G676" i="2"/>
  <c r="F676" i="2"/>
  <c r="E676" i="2"/>
  <c r="G675" i="2"/>
  <c r="F675" i="2"/>
  <c r="E675" i="2"/>
  <c r="G674" i="2"/>
  <c r="F674" i="2"/>
  <c r="E674" i="2"/>
  <c r="G673" i="2"/>
  <c r="F673" i="2"/>
  <c r="E673" i="2"/>
  <c r="G672" i="2"/>
  <c r="F672" i="2"/>
  <c r="E672" i="2"/>
  <c r="G671" i="2"/>
  <c r="F671" i="2"/>
  <c r="E671" i="2"/>
  <c r="G670" i="2"/>
  <c r="F670" i="2"/>
  <c r="E670" i="2"/>
  <c r="G669" i="2"/>
  <c r="F669" i="2"/>
  <c r="E669" i="2"/>
  <c r="G668" i="2"/>
  <c r="F668" i="2"/>
  <c r="E668" i="2"/>
  <c r="G667" i="2"/>
  <c r="F667" i="2"/>
  <c r="E667" i="2"/>
  <c r="G666" i="2"/>
  <c r="F666" i="2"/>
  <c r="E666" i="2"/>
  <c r="G665" i="2"/>
  <c r="F665" i="2"/>
  <c r="E665" i="2"/>
  <c r="G664" i="2"/>
  <c r="F664" i="2"/>
  <c r="E664" i="2"/>
  <c r="G663" i="2"/>
  <c r="F663" i="2"/>
  <c r="E663" i="2"/>
  <c r="G662" i="2"/>
  <c r="F662" i="2"/>
  <c r="E662" i="2"/>
  <c r="G661" i="2"/>
  <c r="F661" i="2"/>
  <c r="E661" i="2"/>
  <c r="G660" i="2"/>
  <c r="F660" i="2"/>
  <c r="E660" i="2"/>
  <c r="G659" i="2"/>
  <c r="F659" i="2"/>
  <c r="E659" i="2"/>
  <c r="G658" i="2"/>
  <c r="F658" i="2"/>
  <c r="E658" i="2"/>
  <c r="G657" i="2"/>
  <c r="F657" i="2"/>
  <c r="E657" i="2"/>
  <c r="G656" i="2"/>
  <c r="F656" i="2"/>
  <c r="E656" i="2"/>
  <c r="G655" i="2"/>
  <c r="F655" i="2"/>
  <c r="E655" i="2"/>
  <c r="G654" i="2"/>
  <c r="F654" i="2"/>
  <c r="E654" i="2"/>
  <c r="G653" i="2"/>
  <c r="F653" i="2"/>
  <c r="E653" i="2"/>
  <c r="G652" i="2"/>
  <c r="F652" i="2"/>
  <c r="E652" i="2"/>
  <c r="G651" i="2"/>
  <c r="F651" i="2"/>
  <c r="E651" i="2"/>
  <c r="G650" i="2"/>
  <c r="F650" i="2"/>
  <c r="E650" i="2"/>
  <c r="G649" i="2"/>
  <c r="F649" i="2"/>
  <c r="E649" i="2"/>
  <c r="G648" i="2"/>
  <c r="F648" i="2"/>
  <c r="E648" i="2"/>
  <c r="G647" i="2"/>
  <c r="F647" i="2"/>
  <c r="E647" i="2"/>
  <c r="G646" i="2"/>
  <c r="F646" i="2"/>
  <c r="E646" i="2"/>
  <c r="G645" i="2"/>
  <c r="F645" i="2"/>
  <c r="E645" i="2"/>
  <c r="G644" i="2"/>
  <c r="F644" i="2"/>
  <c r="E644" i="2"/>
  <c r="G643" i="2"/>
  <c r="F643" i="2"/>
  <c r="E643" i="2"/>
  <c r="G642" i="2"/>
  <c r="F642" i="2"/>
  <c r="E642" i="2"/>
  <c r="G641" i="2"/>
  <c r="F641" i="2"/>
  <c r="E641" i="2"/>
  <c r="G640" i="2"/>
  <c r="F640" i="2"/>
  <c r="E640" i="2"/>
  <c r="G639" i="2"/>
  <c r="F639" i="2"/>
  <c r="E639" i="2"/>
  <c r="G638" i="2"/>
  <c r="F638" i="2"/>
  <c r="E638" i="2"/>
  <c r="G637" i="2"/>
  <c r="F637" i="2"/>
  <c r="E637" i="2"/>
  <c r="G636" i="2"/>
  <c r="F636" i="2"/>
  <c r="E636" i="2"/>
  <c r="G635" i="2"/>
  <c r="F635" i="2"/>
  <c r="E635" i="2"/>
  <c r="G634" i="2"/>
  <c r="F634" i="2"/>
  <c r="E634" i="2"/>
  <c r="G633" i="2"/>
  <c r="F633" i="2"/>
  <c r="E633" i="2"/>
  <c r="G632" i="2"/>
  <c r="F632" i="2"/>
  <c r="E632" i="2"/>
  <c r="G631" i="2"/>
  <c r="F631" i="2"/>
  <c r="E631" i="2"/>
  <c r="G630" i="2"/>
  <c r="F630" i="2"/>
  <c r="E630" i="2"/>
  <c r="G629" i="2"/>
  <c r="F629" i="2"/>
  <c r="E629" i="2"/>
  <c r="G628" i="2"/>
  <c r="F628" i="2"/>
  <c r="E628" i="2"/>
  <c r="G627" i="2"/>
  <c r="F627" i="2"/>
  <c r="E627" i="2"/>
  <c r="G626" i="2"/>
  <c r="F626" i="2"/>
  <c r="E626" i="2"/>
  <c r="G625" i="2"/>
  <c r="F625" i="2"/>
  <c r="E625" i="2"/>
  <c r="G624" i="2"/>
  <c r="F624" i="2"/>
  <c r="E624" i="2"/>
  <c r="G623" i="2"/>
  <c r="F623" i="2"/>
  <c r="E623" i="2"/>
  <c r="G622" i="2"/>
  <c r="F622" i="2"/>
  <c r="E622" i="2"/>
  <c r="G621" i="2"/>
  <c r="F621" i="2"/>
  <c r="E621" i="2"/>
  <c r="G620" i="2"/>
  <c r="F620" i="2"/>
  <c r="E620" i="2"/>
  <c r="G619" i="2"/>
  <c r="F619" i="2"/>
  <c r="E619" i="2"/>
  <c r="G618" i="2"/>
  <c r="F618" i="2"/>
  <c r="E618" i="2"/>
  <c r="G617" i="2"/>
  <c r="F617" i="2"/>
  <c r="E617" i="2"/>
  <c r="G616" i="2"/>
  <c r="F616" i="2"/>
  <c r="E616" i="2"/>
  <c r="G615" i="2"/>
  <c r="F615" i="2"/>
  <c r="E615" i="2"/>
  <c r="G614" i="2"/>
  <c r="F614" i="2"/>
  <c r="E614" i="2"/>
  <c r="G613" i="2"/>
  <c r="F613" i="2"/>
  <c r="E613" i="2"/>
  <c r="G612" i="2"/>
  <c r="F612" i="2"/>
  <c r="E612" i="2"/>
  <c r="G611" i="2"/>
  <c r="F611" i="2"/>
  <c r="E611" i="2"/>
  <c r="G610" i="2"/>
  <c r="F610" i="2"/>
  <c r="E610" i="2"/>
  <c r="G609" i="2"/>
  <c r="F609" i="2"/>
  <c r="E609" i="2"/>
  <c r="G608" i="2"/>
  <c r="F608" i="2"/>
  <c r="E608" i="2"/>
  <c r="G607" i="2"/>
  <c r="F607" i="2"/>
  <c r="E607" i="2"/>
  <c r="G606" i="2"/>
  <c r="F606" i="2"/>
  <c r="E606" i="2"/>
  <c r="G605" i="2"/>
  <c r="F605" i="2"/>
  <c r="E605" i="2"/>
  <c r="G604" i="2"/>
  <c r="F604" i="2"/>
  <c r="E604" i="2"/>
  <c r="G603" i="2"/>
  <c r="F603" i="2"/>
  <c r="E603" i="2"/>
  <c r="G602" i="2"/>
  <c r="F602" i="2"/>
  <c r="E602" i="2"/>
  <c r="G601" i="2"/>
  <c r="F601" i="2"/>
  <c r="E601" i="2"/>
  <c r="G600" i="2"/>
  <c r="F600" i="2"/>
  <c r="E600" i="2"/>
  <c r="G599" i="2"/>
  <c r="F599" i="2"/>
  <c r="E599" i="2"/>
  <c r="G598" i="2"/>
  <c r="F598" i="2"/>
  <c r="E598" i="2"/>
  <c r="G597" i="2"/>
  <c r="F597" i="2"/>
  <c r="E597" i="2"/>
  <c r="G596" i="2"/>
  <c r="F596" i="2"/>
  <c r="E596" i="2"/>
  <c r="G595" i="2"/>
  <c r="F595" i="2"/>
  <c r="E595" i="2"/>
  <c r="G594" i="2"/>
  <c r="F594" i="2"/>
  <c r="E594" i="2"/>
  <c r="G593" i="2"/>
  <c r="F593" i="2"/>
  <c r="E593" i="2"/>
  <c r="G592" i="2"/>
  <c r="F592" i="2"/>
  <c r="E592" i="2"/>
  <c r="G591" i="2"/>
  <c r="F591" i="2"/>
  <c r="E591" i="2"/>
  <c r="G590" i="2"/>
  <c r="F590" i="2"/>
  <c r="E590" i="2"/>
  <c r="G589" i="2"/>
  <c r="F589" i="2"/>
  <c r="E589" i="2"/>
  <c r="G588" i="2"/>
  <c r="F588" i="2"/>
  <c r="E588" i="2"/>
  <c r="G587" i="2"/>
  <c r="F587" i="2"/>
  <c r="E587" i="2"/>
  <c r="G586" i="2"/>
  <c r="F586" i="2"/>
  <c r="E586" i="2"/>
  <c r="G585" i="2"/>
  <c r="F585" i="2"/>
  <c r="E585" i="2"/>
  <c r="G584" i="2"/>
  <c r="F584" i="2"/>
  <c r="E584" i="2"/>
  <c r="G583" i="2"/>
  <c r="F583" i="2"/>
  <c r="E583" i="2"/>
  <c r="G582" i="2"/>
  <c r="F582" i="2"/>
  <c r="E582" i="2"/>
  <c r="G581" i="2"/>
  <c r="F581" i="2"/>
  <c r="E581" i="2"/>
  <c r="G580" i="2"/>
  <c r="F580" i="2"/>
  <c r="E580" i="2"/>
  <c r="G579" i="2"/>
  <c r="F579" i="2"/>
  <c r="E579" i="2"/>
  <c r="G578" i="2"/>
  <c r="F578" i="2"/>
  <c r="E578" i="2"/>
  <c r="G577" i="2"/>
  <c r="F577" i="2"/>
  <c r="E577" i="2"/>
  <c r="G576" i="2"/>
  <c r="F576" i="2"/>
  <c r="E576" i="2"/>
  <c r="G575" i="2"/>
  <c r="F575" i="2"/>
  <c r="E575" i="2"/>
  <c r="G574" i="2"/>
  <c r="F574" i="2"/>
  <c r="E574" i="2"/>
  <c r="G573" i="2"/>
  <c r="F573" i="2"/>
  <c r="E573" i="2"/>
  <c r="G572" i="2"/>
  <c r="F572" i="2"/>
  <c r="E572" i="2"/>
  <c r="G571" i="2"/>
  <c r="F571" i="2"/>
  <c r="E571" i="2"/>
  <c r="G570" i="2"/>
  <c r="F570" i="2"/>
  <c r="E570" i="2"/>
  <c r="G569" i="2"/>
  <c r="F569" i="2"/>
  <c r="E569" i="2"/>
  <c r="G568" i="2"/>
  <c r="F568" i="2"/>
  <c r="E568" i="2"/>
  <c r="G567" i="2"/>
  <c r="F567" i="2"/>
  <c r="E567" i="2"/>
  <c r="G566" i="2"/>
  <c r="F566" i="2"/>
  <c r="E566" i="2"/>
  <c r="G565" i="2"/>
  <c r="F565" i="2"/>
  <c r="E565" i="2"/>
  <c r="G564" i="2"/>
  <c r="F564" i="2"/>
  <c r="E564" i="2"/>
  <c r="G563" i="2"/>
  <c r="F563" i="2"/>
  <c r="E563" i="2"/>
  <c r="G562" i="2"/>
  <c r="F562" i="2"/>
  <c r="E562" i="2"/>
  <c r="G561" i="2"/>
  <c r="F561" i="2"/>
  <c r="E561" i="2"/>
  <c r="G560" i="2"/>
  <c r="F560" i="2"/>
  <c r="E560" i="2"/>
  <c r="G559" i="2"/>
  <c r="F559" i="2"/>
  <c r="E559" i="2"/>
  <c r="G558" i="2"/>
  <c r="F558" i="2"/>
  <c r="E558" i="2"/>
  <c r="G557" i="2"/>
  <c r="F557" i="2"/>
  <c r="E557" i="2"/>
  <c r="G556" i="2"/>
  <c r="F556" i="2"/>
  <c r="E556" i="2"/>
  <c r="G555" i="2"/>
  <c r="F555" i="2"/>
  <c r="E555" i="2"/>
  <c r="G554" i="2"/>
  <c r="F554" i="2"/>
  <c r="E554" i="2"/>
  <c r="G553" i="2"/>
  <c r="F553" i="2"/>
  <c r="E553" i="2"/>
  <c r="G552" i="2"/>
  <c r="F552" i="2"/>
  <c r="E552" i="2"/>
  <c r="G551" i="2"/>
  <c r="F551" i="2"/>
  <c r="E551" i="2"/>
  <c r="G550" i="2"/>
  <c r="F550" i="2"/>
  <c r="E550" i="2"/>
  <c r="G549" i="2"/>
  <c r="F549" i="2"/>
  <c r="E549" i="2"/>
  <c r="G548" i="2"/>
  <c r="F548" i="2"/>
  <c r="E548" i="2"/>
  <c r="G547" i="2"/>
  <c r="F547" i="2"/>
  <c r="E547" i="2"/>
  <c r="G546" i="2"/>
  <c r="F546" i="2"/>
  <c r="E546" i="2"/>
  <c r="G545" i="2"/>
  <c r="F545" i="2"/>
  <c r="E545" i="2"/>
  <c r="G544" i="2"/>
  <c r="F544" i="2"/>
  <c r="E544" i="2"/>
  <c r="G543" i="2"/>
  <c r="F543" i="2"/>
  <c r="E543" i="2"/>
  <c r="G542" i="2"/>
  <c r="F542" i="2"/>
  <c r="E542" i="2"/>
  <c r="G541" i="2"/>
  <c r="F541" i="2"/>
  <c r="E541" i="2"/>
  <c r="G540" i="2"/>
  <c r="F540" i="2"/>
  <c r="E540" i="2"/>
  <c r="G539" i="2"/>
  <c r="F539" i="2"/>
  <c r="E539" i="2"/>
  <c r="G538" i="2"/>
  <c r="F538" i="2"/>
  <c r="E538" i="2"/>
  <c r="G537" i="2"/>
  <c r="F537" i="2"/>
  <c r="E537" i="2"/>
  <c r="G536" i="2"/>
  <c r="F536" i="2"/>
  <c r="E536" i="2"/>
  <c r="G535" i="2"/>
  <c r="F535" i="2"/>
  <c r="E535" i="2"/>
  <c r="G534" i="2"/>
  <c r="F534" i="2"/>
  <c r="E534" i="2"/>
  <c r="G533" i="2"/>
  <c r="F533" i="2"/>
  <c r="E533" i="2"/>
  <c r="G532" i="2"/>
  <c r="F532" i="2"/>
  <c r="E532" i="2"/>
  <c r="G531" i="2"/>
  <c r="F531" i="2"/>
  <c r="E531" i="2"/>
  <c r="G530" i="2"/>
  <c r="F530" i="2"/>
  <c r="E530" i="2"/>
  <c r="G529" i="2"/>
  <c r="F529" i="2"/>
  <c r="E529" i="2"/>
  <c r="G528" i="2"/>
  <c r="F528" i="2"/>
  <c r="E528" i="2"/>
  <c r="G527" i="2"/>
  <c r="F527" i="2"/>
  <c r="E527" i="2"/>
  <c r="G526" i="2"/>
  <c r="F526" i="2"/>
  <c r="E526" i="2"/>
  <c r="G525" i="2"/>
  <c r="F525" i="2"/>
  <c r="E525" i="2"/>
  <c r="G524" i="2"/>
  <c r="F524" i="2"/>
  <c r="E524" i="2"/>
  <c r="G523" i="2"/>
  <c r="F523" i="2"/>
  <c r="E523" i="2"/>
  <c r="G522" i="2"/>
  <c r="F522" i="2"/>
  <c r="E522" i="2"/>
  <c r="G521" i="2"/>
  <c r="F521" i="2"/>
  <c r="E521" i="2"/>
  <c r="G520" i="2"/>
  <c r="F520" i="2"/>
  <c r="E520" i="2"/>
  <c r="G519" i="2"/>
  <c r="F519" i="2"/>
  <c r="E519" i="2"/>
  <c r="G518" i="2"/>
  <c r="F518" i="2"/>
  <c r="E518" i="2"/>
  <c r="G517" i="2"/>
  <c r="F517" i="2"/>
  <c r="E517" i="2"/>
  <c r="G516" i="2"/>
  <c r="F516" i="2"/>
  <c r="E516" i="2"/>
  <c r="G515" i="2"/>
  <c r="F515" i="2"/>
  <c r="E515" i="2"/>
  <c r="G514" i="2"/>
  <c r="F514" i="2"/>
  <c r="E514" i="2"/>
  <c r="G513" i="2"/>
  <c r="F513" i="2"/>
  <c r="E513" i="2"/>
  <c r="G512" i="2"/>
  <c r="F512" i="2"/>
  <c r="E512" i="2"/>
  <c r="G511" i="2"/>
  <c r="F511" i="2"/>
  <c r="E511" i="2"/>
  <c r="G510" i="2"/>
  <c r="F510" i="2"/>
  <c r="E510" i="2"/>
  <c r="G509" i="2"/>
  <c r="F509" i="2"/>
  <c r="E509" i="2"/>
  <c r="G508" i="2"/>
  <c r="F508" i="2"/>
  <c r="E508" i="2"/>
  <c r="G507" i="2"/>
  <c r="F507" i="2"/>
  <c r="E507" i="2"/>
  <c r="G506" i="2"/>
  <c r="F506" i="2"/>
  <c r="E506" i="2"/>
  <c r="G505" i="2"/>
  <c r="F505" i="2"/>
  <c r="E505" i="2"/>
  <c r="G504" i="2"/>
  <c r="F504" i="2"/>
  <c r="E504" i="2"/>
  <c r="G503" i="2"/>
  <c r="F503" i="2"/>
  <c r="E503" i="2"/>
  <c r="G502" i="2"/>
  <c r="F502" i="2"/>
  <c r="E502" i="2"/>
  <c r="G501" i="2"/>
  <c r="F501" i="2"/>
  <c r="E501" i="2"/>
  <c r="G500" i="2"/>
  <c r="F500" i="2"/>
  <c r="E500" i="2"/>
  <c r="G499" i="2"/>
  <c r="F499" i="2"/>
  <c r="E499" i="2"/>
  <c r="G498" i="2"/>
  <c r="F498" i="2"/>
  <c r="E498" i="2"/>
  <c r="G497" i="2"/>
  <c r="F497" i="2"/>
  <c r="E497" i="2"/>
  <c r="G496" i="2"/>
  <c r="F496" i="2"/>
  <c r="E496" i="2"/>
  <c r="G495" i="2"/>
  <c r="F495" i="2"/>
  <c r="E495" i="2"/>
  <c r="G494" i="2"/>
  <c r="F494" i="2"/>
  <c r="E494" i="2"/>
  <c r="G493" i="2"/>
  <c r="F493" i="2"/>
  <c r="E493" i="2"/>
  <c r="G492" i="2"/>
  <c r="F492" i="2"/>
  <c r="E492" i="2"/>
  <c r="G491" i="2"/>
  <c r="F491" i="2"/>
  <c r="E491" i="2"/>
  <c r="G490" i="2"/>
  <c r="F490" i="2"/>
  <c r="E490" i="2"/>
  <c r="G489" i="2"/>
  <c r="F489" i="2"/>
  <c r="E489" i="2"/>
  <c r="G488" i="2"/>
  <c r="F488" i="2"/>
  <c r="E488" i="2"/>
  <c r="G487" i="2"/>
  <c r="F487" i="2"/>
  <c r="E487" i="2"/>
  <c r="G486" i="2"/>
  <c r="F486" i="2"/>
  <c r="E486" i="2"/>
  <c r="G485" i="2"/>
  <c r="F485" i="2"/>
  <c r="E485" i="2"/>
  <c r="G484" i="2"/>
  <c r="F484" i="2"/>
  <c r="E484" i="2"/>
  <c r="G483" i="2"/>
  <c r="F483" i="2"/>
  <c r="E483" i="2"/>
  <c r="G482" i="2"/>
  <c r="F482" i="2"/>
  <c r="E482" i="2"/>
  <c r="G481" i="2"/>
  <c r="F481" i="2"/>
  <c r="E481" i="2"/>
  <c r="G480" i="2"/>
  <c r="F480" i="2"/>
  <c r="E480" i="2"/>
  <c r="G479" i="2"/>
  <c r="F479" i="2"/>
  <c r="E479" i="2"/>
  <c r="G478" i="2"/>
  <c r="F478" i="2"/>
  <c r="E478" i="2"/>
  <c r="G477" i="2"/>
  <c r="F477" i="2"/>
  <c r="E477" i="2"/>
  <c r="G476" i="2"/>
  <c r="F476" i="2"/>
  <c r="E476" i="2"/>
  <c r="G475" i="2"/>
  <c r="F475" i="2"/>
  <c r="E475" i="2"/>
  <c r="G474" i="2"/>
  <c r="F474" i="2"/>
  <c r="E474" i="2"/>
  <c r="G473" i="2"/>
  <c r="F473" i="2"/>
  <c r="E473" i="2"/>
  <c r="G472" i="2"/>
  <c r="F472" i="2"/>
  <c r="E472" i="2"/>
  <c r="G471" i="2"/>
  <c r="F471" i="2"/>
  <c r="E471" i="2"/>
  <c r="G470" i="2"/>
  <c r="F470" i="2"/>
  <c r="E470" i="2"/>
  <c r="G469" i="2"/>
  <c r="F469" i="2"/>
  <c r="E469" i="2"/>
  <c r="G468" i="2"/>
  <c r="F468" i="2"/>
  <c r="E468" i="2"/>
  <c r="G467" i="2"/>
  <c r="F467" i="2"/>
  <c r="E467" i="2"/>
  <c r="G466" i="2"/>
  <c r="F466" i="2"/>
  <c r="E466" i="2"/>
  <c r="G465" i="2"/>
  <c r="F465" i="2"/>
  <c r="E465" i="2"/>
  <c r="G464" i="2"/>
  <c r="F464" i="2"/>
  <c r="E464" i="2"/>
  <c r="G463" i="2"/>
  <c r="F463" i="2"/>
  <c r="E463" i="2"/>
  <c r="G462" i="2"/>
  <c r="F462" i="2"/>
  <c r="E462" i="2"/>
  <c r="G461" i="2"/>
  <c r="F461" i="2"/>
  <c r="E461" i="2"/>
  <c r="G460" i="2"/>
  <c r="F460" i="2"/>
  <c r="E460" i="2"/>
  <c r="G459" i="2"/>
  <c r="F459" i="2"/>
  <c r="E459" i="2"/>
  <c r="G458" i="2"/>
  <c r="F458" i="2"/>
  <c r="E458" i="2"/>
  <c r="G457" i="2"/>
  <c r="F457" i="2"/>
  <c r="E457" i="2"/>
  <c r="G456" i="2"/>
  <c r="F456" i="2"/>
  <c r="E456" i="2"/>
  <c r="G455" i="2"/>
  <c r="F455" i="2"/>
  <c r="E455" i="2"/>
  <c r="G454" i="2"/>
  <c r="F454" i="2"/>
  <c r="E454" i="2"/>
  <c r="G453" i="2"/>
  <c r="F453" i="2"/>
  <c r="E453" i="2"/>
  <c r="G452" i="2"/>
  <c r="F452" i="2"/>
  <c r="E452" i="2"/>
  <c r="G451" i="2"/>
  <c r="F451" i="2"/>
  <c r="E451" i="2"/>
  <c r="G450" i="2"/>
  <c r="F450" i="2"/>
  <c r="E450" i="2"/>
  <c r="G449" i="2"/>
  <c r="F449" i="2"/>
  <c r="E449" i="2"/>
  <c r="G448" i="2"/>
  <c r="F448" i="2"/>
  <c r="E448" i="2"/>
  <c r="G447" i="2"/>
  <c r="F447" i="2"/>
  <c r="E447" i="2"/>
  <c r="G446" i="2"/>
  <c r="F446" i="2"/>
  <c r="E446" i="2"/>
  <c r="G445" i="2"/>
  <c r="F445" i="2"/>
  <c r="E445" i="2"/>
  <c r="G444" i="2"/>
  <c r="F444" i="2"/>
  <c r="E444" i="2"/>
  <c r="G443" i="2"/>
  <c r="F443" i="2"/>
  <c r="E443" i="2"/>
  <c r="G442" i="2"/>
  <c r="F442" i="2"/>
  <c r="E442" i="2"/>
  <c r="G441" i="2"/>
  <c r="F441" i="2"/>
  <c r="E441" i="2"/>
  <c r="G440" i="2"/>
  <c r="F440" i="2"/>
  <c r="E440" i="2"/>
  <c r="G439" i="2"/>
  <c r="F439" i="2"/>
  <c r="E439" i="2"/>
  <c r="G438" i="2"/>
  <c r="F438" i="2"/>
  <c r="E438" i="2"/>
  <c r="G437" i="2"/>
  <c r="F437" i="2"/>
  <c r="E437" i="2"/>
  <c r="G436" i="2"/>
  <c r="F436" i="2"/>
  <c r="E436" i="2"/>
  <c r="G435" i="2"/>
  <c r="F435" i="2"/>
  <c r="E435" i="2"/>
  <c r="G434" i="2"/>
  <c r="F434" i="2"/>
  <c r="E434" i="2"/>
  <c r="G433" i="2"/>
  <c r="F433" i="2"/>
  <c r="E433" i="2"/>
  <c r="G432" i="2"/>
  <c r="F432" i="2"/>
  <c r="E432" i="2"/>
  <c r="G431" i="2"/>
  <c r="F431" i="2"/>
  <c r="E431" i="2"/>
  <c r="G430" i="2"/>
  <c r="F430" i="2"/>
  <c r="E430" i="2"/>
  <c r="G429" i="2"/>
  <c r="F429" i="2"/>
  <c r="E429" i="2"/>
  <c r="G428" i="2"/>
  <c r="F428" i="2"/>
  <c r="E428" i="2"/>
  <c r="G427" i="2"/>
  <c r="F427" i="2"/>
  <c r="E427" i="2"/>
  <c r="G426" i="2"/>
  <c r="F426" i="2"/>
  <c r="E426" i="2"/>
  <c r="G425" i="2"/>
  <c r="F425" i="2"/>
  <c r="E425" i="2"/>
  <c r="G424" i="2"/>
  <c r="F424" i="2"/>
  <c r="E424" i="2"/>
  <c r="G423" i="2"/>
  <c r="F423" i="2"/>
  <c r="E423" i="2"/>
  <c r="G422" i="2"/>
  <c r="F422" i="2"/>
  <c r="E422" i="2"/>
  <c r="G421" i="2"/>
  <c r="F421" i="2"/>
  <c r="E421" i="2"/>
  <c r="G420" i="2"/>
  <c r="F420" i="2"/>
  <c r="E420" i="2"/>
  <c r="G419" i="2"/>
  <c r="F419" i="2"/>
  <c r="E419" i="2"/>
  <c r="G418" i="2"/>
  <c r="F418" i="2"/>
  <c r="E418" i="2"/>
  <c r="G417" i="2"/>
  <c r="F417" i="2"/>
  <c r="E417" i="2"/>
  <c r="G416" i="2"/>
  <c r="F416" i="2"/>
  <c r="E416" i="2"/>
  <c r="G415" i="2"/>
  <c r="F415" i="2"/>
  <c r="E415" i="2"/>
  <c r="G414" i="2"/>
  <c r="F414" i="2"/>
  <c r="E414" i="2"/>
  <c r="G413" i="2"/>
  <c r="F413" i="2"/>
  <c r="E413" i="2"/>
  <c r="G412" i="2"/>
  <c r="F412" i="2"/>
  <c r="E412" i="2"/>
  <c r="G411" i="2"/>
  <c r="F411" i="2"/>
  <c r="E411" i="2"/>
  <c r="G410" i="2"/>
  <c r="F410" i="2"/>
  <c r="E410" i="2"/>
  <c r="G409" i="2"/>
  <c r="F409" i="2"/>
  <c r="E409" i="2"/>
  <c r="G408" i="2"/>
  <c r="F408" i="2"/>
  <c r="E408" i="2"/>
  <c r="G407" i="2"/>
  <c r="F407" i="2"/>
  <c r="E407" i="2"/>
  <c r="G406" i="2"/>
  <c r="F406" i="2"/>
  <c r="E406" i="2"/>
  <c r="G405" i="2"/>
  <c r="F405" i="2"/>
  <c r="E405" i="2"/>
  <c r="G404" i="2"/>
  <c r="F404" i="2"/>
  <c r="E404" i="2"/>
  <c r="G403" i="2"/>
  <c r="F403" i="2"/>
  <c r="E403" i="2"/>
  <c r="G402" i="2"/>
  <c r="F402" i="2"/>
  <c r="E402" i="2"/>
  <c r="G401" i="2"/>
  <c r="F401" i="2"/>
  <c r="E401" i="2"/>
  <c r="G400" i="2"/>
  <c r="F400" i="2"/>
  <c r="E400" i="2"/>
  <c r="G399" i="2"/>
  <c r="F399" i="2"/>
  <c r="E399" i="2"/>
  <c r="G398" i="2"/>
  <c r="F398" i="2"/>
  <c r="E398" i="2"/>
  <c r="G397" i="2"/>
  <c r="F397" i="2"/>
  <c r="E397" i="2"/>
  <c r="G396" i="2"/>
  <c r="F396" i="2"/>
  <c r="E396" i="2"/>
  <c r="G395" i="2"/>
  <c r="F395" i="2"/>
  <c r="E395" i="2"/>
  <c r="G394" i="2"/>
  <c r="F394" i="2"/>
  <c r="E394" i="2"/>
  <c r="G393" i="2"/>
  <c r="F393" i="2"/>
  <c r="E393" i="2"/>
  <c r="G392" i="2"/>
  <c r="F392" i="2"/>
  <c r="E392" i="2"/>
  <c r="G391" i="2"/>
  <c r="F391" i="2"/>
  <c r="E391" i="2"/>
  <c r="G390" i="2"/>
  <c r="F390" i="2"/>
  <c r="E390" i="2"/>
  <c r="G389" i="2"/>
  <c r="F389" i="2"/>
  <c r="E389" i="2"/>
  <c r="G388" i="2"/>
  <c r="F388" i="2"/>
  <c r="E388" i="2"/>
  <c r="G387" i="2"/>
  <c r="F387" i="2"/>
  <c r="E387" i="2"/>
  <c r="G386" i="2"/>
  <c r="F386" i="2"/>
  <c r="E386" i="2"/>
  <c r="G385" i="2"/>
  <c r="F385" i="2"/>
  <c r="E385" i="2"/>
  <c r="G384" i="2"/>
  <c r="F384" i="2"/>
  <c r="E384" i="2"/>
  <c r="G383" i="2"/>
  <c r="F383" i="2"/>
  <c r="E383" i="2"/>
  <c r="G382" i="2"/>
  <c r="F382" i="2"/>
  <c r="E382" i="2"/>
  <c r="G381" i="2"/>
  <c r="F381" i="2"/>
  <c r="E381" i="2"/>
  <c r="G380" i="2"/>
  <c r="F380" i="2"/>
  <c r="E380" i="2"/>
  <c r="G379" i="2"/>
  <c r="F379" i="2"/>
  <c r="E379" i="2"/>
  <c r="G378" i="2"/>
  <c r="F378" i="2"/>
  <c r="E378" i="2"/>
  <c r="G377" i="2"/>
  <c r="F377" i="2"/>
  <c r="E377" i="2"/>
  <c r="G376" i="2"/>
  <c r="F376" i="2"/>
  <c r="E376" i="2"/>
  <c r="G375" i="2"/>
  <c r="F375" i="2"/>
  <c r="E375" i="2"/>
  <c r="G374" i="2"/>
  <c r="F374" i="2"/>
  <c r="E374" i="2"/>
  <c r="G373" i="2"/>
  <c r="F373" i="2"/>
  <c r="E373" i="2"/>
  <c r="G372" i="2"/>
  <c r="F372" i="2"/>
  <c r="E372" i="2"/>
  <c r="G371" i="2"/>
  <c r="F371" i="2"/>
  <c r="E371" i="2"/>
  <c r="G370" i="2"/>
  <c r="F370" i="2"/>
  <c r="E370" i="2"/>
  <c r="G369" i="2"/>
  <c r="F369" i="2"/>
  <c r="E369" i="2"/>
  <c r="G368" i="2"/>
  <c r="F368" i="2"/>
  <c r="E368" i="2"/>
  <c r="G367" i="2"/>
  <c r="F367" i="2"/>
  <c r="E367" i="2"/>
  <c r="G366" i="2"/>
  <c r="F366" i="2"/>
  <c r="E366" i="2"/>
  <c r="G365" i="2"/>
  <c r="F365" i="2"/>
  <c r="E365" i="2"/>
  <c r="G364" i="2"/>
  <c r="F364" i="2"/>
  <c r="E364" i="2"/>
  <c r="G363" i="2"/>
  <c r="F363" i="2"/>
  <c r="E363" i="2"/>
  <c r="G362" i="2"/>
  <c r="F362" i="2"/>
  <c r="E362" i="2"/>
  <c r="G361" i="2"/>
  <c r="F361" i="2"/>
  <c r="E361" i="2"/>
  <c r="G360" i="2"/>
  <c r="F360" i="2"/>
  <c r="E360" i="2"/>
  <c r="G359" i="2"/>
  <c r="F359" i="2"/>
  <c r="E359" i="2"/>
  <c r="G358" i="2"/>
  <c r="F358" i="2"/>
  <c r="E358" i="2"/>
  <c r="G357" i="2"/>
  <c r="F357" i="2"/>
  <c r="E357" i="2"/>
  <c r="G356" i="2"/>
  <c r="F356" i="2"/>
  <c r="E356" i="2"/>
  <c r="G355" i="2"/>
  <c r="F355" i="2"/>
  <c r="E355" i="2"/>
  <c r="G354" i="2"/>
  <c r="F354" i="2"/>
  <c r="E354" i="2"/>
  <c r="G353" i="2"/>
  <c r="F353" i="2"/>
  <c r="E353" i="2"/>
  <c r="G352" i="2"/>
  <c r="F352" i="2"/>
  <c r="E352" i="2"/>
  <c r="G351" i="2"/>
  <c r="F351" i="2"/>
  <c r="E351" i="2"/>
  <c r="G350" i="2"/>
  <c r="F350" i="2"/>
  <c r="E350" i="2"/>
  <c r="G349" i="2"/>
  <c r="F349" i="2"/>
  <c r="E349" i="2"/>
  <c r="G348" i="2"/>
  <c r="F348" i="2"/>
  <c r="E348" i="2"/>
  <c r="G347" i="2"/>
  <c r="F347" i="2"/>
  <c r="E347" i="2"/>
  <c r="G346" i="2"/>
  <c r="F346" i="2"/>
  <c r="E346" i="2"/>
  <c r="G345" i="2"/>
  <c r="F345" i="2"/>
  <c r="E345" i="2"/>
  <c r="G344" i="2"/>
  <c r="F344" i="2"/>
  <c r="E344" i="2"/>
  <c r="G343" i="2"/>
  <c r="F343" i="2"/>
  <c r="E343" i="2"/>
  <c r="G342" i="2"/>
  <c r="F342" i="2"/>
  <c r="E342" i="2"/>
  <c r="G341" i="2"/>
  <c r="F341" i="2"/>
  <c r="E341" i="2"/>
  <c r="G340" i="2"/>
  <c r="F340" i="2"/>
  <c r="E340" i="2"/>
  <c r="G339" i="2"/>
  <c r="F339" i="2"/>
  <c r="E339" i="2"/>
  <c r="G338" i="2"/>
  <c r="F338" i="2"/>
  <c r="E338" i="2"/>
  <c r="G337" i="2"/>
  <c r="F337" i="2"/>
  <c r="E337" i="2"/>
  <c r="G336" i="2"/>
  <c r="F336" i="2"/>
  <c r="E336" i="2"/>
  <c r="G335" i="2"/>
  <c r="F335" i="2"/>
  <c r="E335" i="2"/>
  <c r="G334" i="2"/>
  <c r="F334" i="2"/>
  <c r="E334" i="2"/>
  <c r="G333" i="2"/>
  <c r="F333" i="2"/>
  <c r="E333" i="2"/>
  <c r="G332" i="2"/>
  <c r="F332" i="2"/>
  <c r="E332" i="2"/>
  <c r="G331" i="2"/>
  <c r="F331" i="2"/>
  <c r="E331" i="2"/>
  <c r="G330" i="2"/>
  <c r="F330" i="2"/>
  <c r="E330" i="2"/>
  <c r="G329" i="2"/>
  <c r="F329" i="2"/>
  <c r="E329" i="2"/>
  <c r="G328" i="2"/>
  <c r="F328" i="2"/>
  <c r="E328" i="2"/>
  <c r="G327" i="2"/>
  <c r="F327" i="2"/>
  <c r="E327" i="2"/>
  <c r="G326" i="2"/>
  <c r="F326" i="2"/>
  <c r="E326" i="2"/>
  <c r="G325" i="2"/>
  <c r="F325" i="2"/>
  <c r="E325" i="2"/>
  <c r="G324" i="2"/>
  <c r="F324" i="2"/>
  <c r="E324" i="2"/>
  <c r="G323" i="2"/>
  <c r="F323" i="2"/>
  <c r="E323" i="2"/>
  <c r="G322" i="2"/>
  <c r="F322" i="2"/>
  <c r="E322" i="2"/>
  <c r="G321" i="2"/>
  <c r="F321" i="2"/>
  <c r="E321" i="2"/>
  <c r="G320" i="2"/>
  <c r="F320" i="2"/>
  <c r="E320" i="2"/>
  <c r="G319" i="2"/>
  <c r="F319" i="2"/>
  <c r="E319" i="2"/>
  <c r="G318" i="2"/>
  <c r="F318" i="2"/>
  <c r="E318" i="2"/>
  <c r="G317" i="2"/>
  <c r="F317" i="2"/>
  <c r="E317" i="2"/>
  <c r="G316" i="2"/>
  <c r="F316" i="2"/>
  <c r="E316" i="2"/>
  <c r="G315" i="2"/>
  <c r="F315" i="2"/>
  <c r="E315" i="2"/>
  <c r="G314" i="2"/>
  <c r="F314" i="2"/>
  <c r="E314" i="2"/>
  <c r="G313" i="2"/>
  <c r="F313" i="2"/>
  <c r="E313" i="2"/>
  <c r="G312" i="2"/>
  <c r="F312" i="2"/>
  <c r="E312" i="2"/>
  <c r="G311" i="2"/>
  <c r="F311" i="2"/>
  <c r="E311" i="2"/>
  <c r="G310" i="2"/>
  <c r="F310" i="2"/>
  <c r="E310" i="2"/>
  <c r="G309" i="2"/>
  <c r="F309" i="2"/>
  <c r="E309" i="2"/>
  <c r="G308" i="2"/>
  <c r="F308" i="2"/>
  <c r="E308" i="2"/>
  <c r="G307" i="2"/>
  <c r="F307" i="2"/>
  <c r="E307" i="2"/>
  <c r="G306" i="2"/>
  <c r="F306" i="2"/>
  <c r="E306" i="2"/>
  <c r="G305" i="2"/>
  <c r="F305" i="2"/>
  <c r="E305" i="2"/>
  <c r="G304" i="2"/>
  <c r="F304" i="2"/>
  <c r="E304" i="2"/>
  <c r="G303" i="2"/>
  <c r="F303" i="2"/>
  <c r="E303" i="2"/>
  <c r="G302" i="2"/>
  <c r="F302" i="2"/>
  <c r="E302" i="2"/>
  <c r="G301" i="2"/>
  <c r="F301" i="2"/>
  <c r="E301" i="2"/>
  <c r="G300" i="2"/>
  <c r="F300" i="2"/>
  <c r="E300" i="2"/>
  <c r="G299" i="2"/>
  <c r="F299" i="2"/>
  <c r="E299" i="2"/>
  <c r="G298" i="2"/>
  <c r="F298" i="2"/>
  <c r="E298" i="2"/>
  <c r="G297" i="2"/>
  <c r="F297" i="2"/>
  <c r="E297" i="2"/>
  <c r="G296" i="2"/>
  <c r="F296" i="2"/>
  <c r="E296" i="2"/>
  <c r="G295" i="2"/>
  <c r="F295" i="2"/>
  <c r="E295" i="2"/>
  <c r="G294" i="2"/>
  <c r="F294" i="2"/>
  <c r="E294" i="2"/>
  <c r="G293" i="2"/>
  <c r="F293" i="2"/>
  <c r="E293" i="2"/>
  <c r="G292" i="2"/>
  <c r="F292" i="2"/>
  <c r="E292" i="2"/>
  <c r="G291" i="2"/>
  <c r="F291" i="2"/>
  <c r="E291" i="2"/>
  <c r="G290" i="2"/>
  <c r="F290" i="2"/>
  <c r="E290" i="2"/>
  <c r="G289" i="2"/>
  <c r="F289" i="2"/>
  <c r="E289" i="2"/>
  <c r="G288" i="2"/>
  <c r="F288" i="2"/>
  <c r="E288" i="2"/>
  <c r="G287" i="2"/>
  <c r="F287" i="2"/>
  <c r="E287" i="2"/>
  <c r="G286" i="2"/>
  <c r="F286" i="2"/>
  <c r="E286" i="2"/>
  <c r="G285" i="2"/>
  <c r="F285" i="2"/>
  <c r="E285" i="2"/>
  <c r="G284" i="2"/>
  <c r="F284" i="2"/>
  <c r="E284" i="2"/>
  <c r="G283" i="2"/>
  <c r="F283" i="2"/>
  <c r="E283" i="2"/>
  <c r="G282" i="2"/>
  <c r="F282" i="2"/>
  <c r="E282" i="2"/>
  <c r="G281" i="2"/>
  <c r="F281" i="2"/>
  <c r="E281" i="2"/>
  <c r="G280" i="2"/>
  <c r="F280" i="2"/>
  <c r="E280" i="2"/>
  <c r="G279" i="2"/>
  <c r="F279" i="2"/>
  <c r="E279" i="2"/>
  <c r="G278" i="2"/>
  <c r="F278" i="2"/>
  <c r="E278" i="2"/>
  <c r="G277" i="2"/>
  <c r="F277" i="2"/>
  <c r="E277" i="2"/>
  <c r="G276" i="2"/>
  <c r="F276" i="2"/>
  <c r="E276" i="2"/>
  <c r="G275" i="2"/>
  <c r="F275" i="2"/>
  <c r="E275" i="2"/>
  <c r="G274" i="2"/>
  <c r="F274" i="2"/>
  <c r="E274" i="2"/>
  <c r="G273" i="2"/>
  <c r="F273" i="2"/>
  <c r="E273" i="2"/>
  <c r="G272" i="2"/>
  <c r="F272" i="2"/>
  <c r="E272" i="2"/>
  <c r="G271" i="2"/>
  <c r="F271" i="2"/>
  <c r="E271" i="2"/>
  <c r="G270" i="2"/>
  <c r="F270" i="2"/>
  <c r="E270" i="2"/>
  <c r="G269" i="2"/>
  <c r="F269" i="2"/>
  <c r="E269" i="2"/>
  <c r="G268" i="2"/>
  <c r="F268" i="2"/>
  <c r="E268" i="2"/>
  <c r="G267" i="2"/>
  <c r="F267" i="2"/>
  <c r="E267" i="2"/>
  <c r="G266" i="2"/>
  <c r="F266" i="2"/>
  <c r="E266" i="2"/>
  <c r="G265" i="2"/>
  <c r="F265" i="2"/>
  <c r="E265" i="2"/>
  <c r="G264" i="2"/>
  <c r="F264" i="2"/>
  <c r="E264" i="2"/>
  <c r="G263" i="2"/>
  <c r="F263" i="2"/>
  <c r="E263" i="2"/>
  <c r="G262" i="2"/>
  <c r="F262" i="2"/>
  <c r="E262" i="2"/>
  <c r="G261" i="2"/>
  <c r="F261" i="2"/>
  <c r="E261" i="2"/>
  <c r="G260" i="2"/>
  <c r="F260" i="2"/>
  <c r="E260" i="2"/>
  <c r="G259" i="2"/>
  <c r="F259" i="2"/>
  <c r="E259" i="2"/>
  <c r="G258" i="2"/>
  <c r="F258" i="2"/>
  <c r="E258" i="2"/>
  <c r="G257" i="2"/>
  <c r="F257" i="2"/>
  <c r="E257" i="2"/>
  <c r="G256" i="2"/>
  <c r="F256" i="2"/>
  <c r="E256" i="2"/>
  <c r="G255" i="2"/>
  <c r="F255" i="2"/>
  <c r="E255" i="2"/>
  <c r="G254" i="2"/>
  <c r="F254" i="2"/>
  <c r="E254" i="2"/>
  <c r="G253" i="2"/>
  <c r="F253" i="2"/>
  <c r="E253" i="2"/>
  <c r="G252" i="2"/>
  <c r="F252" i="2"/>
  <c r="E252" i="2"/>
  <c r="G251" i="2"/>
  <c r="F251" i="2"/>
  <c r="E251" i="2"/>
  <c r="G250" i="2"/>
  <c r="F250" i="2"/>
  <c r="E250" i="2"/>
  <c r="G249" i="2"/>
  <c r="F249" i="2"/>
  <c r="E249" i="2"/>
  <c r="G248" i="2"/>
  <c r="F248" i="2"/>
  <c r="E248" i="2"/>
  <c r="G247" i="2"/>
  <c r="F247" i="2"/>
  <c r="E247" i="2"/>
  <c r="G246" i="2"/>
  <c r="F246" i="2"/>
  <c r="E246" i="2"/>
  <c r="G245" i="2"/>
  <c r="F245" i="2"/>
  <c r="E245" i="2"/>
  <c r="G244" i="2"/>
  <c r="F244" i="2"/>
  <c r="E244" i="2"/>
  <c r="G243" i="2"/>
  <c r="F243" i="2"/>
  <c r="E243" i="2"/>
  <c r="G242" i="2"/>
  <c r="F242" i="2"/>
  <c r="E242" i="2"/>
  <c r="G241" i="2"/>
  <c r="F241" i="2"/>
  <c r="E241" i="2"/>
  <c r="G240" i="2"/>
  <c r="F240" i="2"/>
  <c r="E240" i="2"/>
  <c r="G239" i="2"/>
  <c r="F239" i="2"/>
  <c r="E239" i="2"/>
  <c r="G238" i="2"/>
  <c r="F238" i="2"/>
  <c r="E238" i="2"/>
  <c r="G237" i="2"/>
  <c r="F237" i="2"/>
  <c r="E237" i="2"/>
  <c r="G236" i="2"/>
  <c r="F236" i="2"/>
  <c r="E236" i="2"/>
  <c r="G235" i="2"/>
  <c r="F235" i="2"/>
  <c r="E235" i="2"/>
  <c r="G234" i="2"/>
  <c r="F234" i="2"/>
  <c r="E234" i="2"/>
  <c r="G233" i="2"/>
  <c r="F233" i="2"/>
  <c r="E233" i="2"/>
  <c r="G232" i="2"/>
  <c r="F232" i="2"/>
  <c r="E232" i="2"/>
  <c r="G231" i="2"/>
  <c r="F231" i="2"/>
  <c r="E231" i="2"/>
  <c r="G230" i="2"/>
  <c r="F230" i="2"/>
  <c r="E230" i="2"/>
  <c r="G229" i="2"/>
  <c r="F229" i="2"/>
  <c r="E229" i="2"/>
  <c r="G228" i="2"/>
  <c r="F228" i="2"/>
  <c r="E228" i="2"/>
  <c r="G227" i="2"/>
  <c r="F227" i="2"/>
  <c r="E227" i="2"/>
  <c r="G226" i="2"/>
  <c r="F226" i="2"/>
  <c r="E226" i="2"/>
  <c r="G225" i="2"/>
  <c r="F225" i="2"/>
  <c r="E225" i="2"/>
  <c r="G224" i="2"/>
  <c r="F224" i="2"/>
  <c r="E224" i="2"/>
  <c r="G223" i="2"/>
  <c r="F223" i="2"/>
  <c r="E223" i="2"/>
  <c r="G222" i="2"/>
  <c r="F222" i="2"/>
  <c r="E222" i="2"/>
  <c r="G221" i="2"/>
  <c r="F221" i="2"/>
  <c r="E221" i="2"/>
  <c r="G220" i="2"/>
  <c r="F220" i="2"/>
  <c r="E220" i="2"/>
  <c r="G219" i="2"/>
  <c r="F219" i="2"/>
  <c r="E219" i="2"/>
  <c r="G218" i="2"/>
  <c r="F218" i="2"/>
  <c r="E218" i="2"/>
  <c r="G217" i="2"/>
  <c r="F217" i="2"/>
  <c r="E217" i="2"/>
  <c r="G216" i="2"/>
  <c r="F216" i="2"/>
  <c r="E216" i="2"/>
  <c r="G215" i="2"/>
  <c r="F215" i="2"/>
  <c r="E215" i="2"/>
  <c r="G214" i="2"/>
  <c r="F214" i="2"/>
  <c r="E214" i="2"/>
  <c r="G213" i="2"/>
  <c r="F213" i="2"/>
  <c r="E213" i="2"/>
  <c r="G212" i="2"/>
  <c r="F212" i="2"/>
  <c r="E212" i="2"/>
  <c r="G211" i="2"/>
  <c r="F211" i="2"/>
  <c r="E211" i="2"/>
  <c r="G210" i="2"/>
  <c r="F210" i="2"/>
  <c r="E210" i="2"/>
  <c r="G209" i="2"/>
  <c r="F209" i="2"/>
  <c r="E209" i="2"/>
  <c r="G208" i="2"/>
  <c r="F208" i="2"/>
  <c r="E208" i="2"/>
  <c r="G207" i="2"/>
  <c r="F207" i="2"/>
  <c r="E207" i="2"/>
  <c r="G206" i="2"/>
  <c r="F206" i="2"/>
  <c r="E206" i="2"/>
  <c r="G205" i="2"/>
  <c r="F205" i="2"/>
  <c r="E205" i="2"/>
  <c r="G204" i="2"/>
  <c r="F204" i="2"/>
  <c r="E204" i="2"/>
  <c r="G203" i="2"/>
  <c r="F203" i="2"/>
  <c r="E203" i="2"/>
  <c r="G202" i="2"/>
  <c r="F202" i="2"/>
  <c r="E202" i="2"/>
  <c r="G201" i="2"/>
  <c r="F201" i="2"/>
  <c r="E201" i="2"/>
  <c r="G200" i="2"/>
  <c r="F200" i="2"/>
  <c r="E200" i="2"/>
  <c r="G199" i="2"/>
  <c r="F199" i="2"/>
  <c r="E199" i="2"/>
  <c r="G198" i="2"/>
  <c r="F198" i="2"/>
  <c r="E198" i="2"/>
  <c r="G197" i="2"/>
  <c r="F197" i="2"/>
  <c r="E197" i="2"/>
  <c r="G196" i="2"/>
  <c r="F196" i="2"/>
  <c r="E196" i="2"/>
  <c r="G195" i="2"/>
  <c r="F195" i="2"/>
  <c r="E195" i="2"/>
  <c r="G194" i="2"/>
  <c r="F194" i="2"/>
  <c r="E194" i="2"/>
  <c r="G193" i="2"/>
  <c r="F193" i="2"/>
  <c r="E193" i="2"/>
  <c r="G192" i="2"/>
  <c r="F192" i="2"/>
  <c r="E192" i="2"/>
  <c r="G191" i="2"/>
  <c r="F191" i="2"/>
  <c r="E191" i="2"/>
  <c r="G190" i="2"/>
  <c r="F190" i="2"/>
  <c r="E190" i="2"/>
  <c r="G189" i="2"/>
  <c r="F189" i="2"/>
  <c r="E189" i="2"/>
  <c r="G188" i="2"/>
  <c r="F188" i="2"/>
  <c r="E188" i="2"/>
  <c r="G187" i="2"/>
  <c r="F187" i="2"/>
  <c r="E187" i="2"/>
  <c r="G186" i="2"/>
  <c r="F186" i="2"/>
  <c r="E186" i="2"/>
  <c r="G185" i="2"/>
  <c r="F185" i="2"/>
  <c r="E185" i="2"/>
  <c r="G184" i="2"/>
  <c r="F184" i="2"/>
  <c r="E184" i="2"/>
  <c r="G183" i="2"/>
  <c r="F183" i="2"/>
  <c r="E183" i="2"/>
  <c r="G182" i="2"/>
  <c r="F182" i="2"/>
  <c r="E182" i="2"/>
  <c r="G181" i="2"/>
  <c r="F181" i="2"/>
  <c r="E181" i="2"/>
  <c r="G180" i="2"/>
  <c r="F180" i="2"/>
  <c r="E180" i="2"/>
  <c r="G179" i="2"/>
  <c r="F179" i="2"/>
  <c r="E179" i="2"/>
  <c r="G178" i="2"/>
  <c r="F178" i="2"/>
  <c r="E178" i="2"/>
  <c r="G177" i="2"/>
  <c r="F177" i="2"/>
  <c r="E177" i="2"/>
  <c r="G176" i="2"/>
  <c r="F176" i="2"/>
  <c r="E176" i="2"/>
  <c r="G175" i="2"/>
  <c r="F175" i="2"/>
  <c r="E175" i="2"/>
  <c r="G174" i="2"/>
  <c r="F174" i="2"/>
  <c r="E174" i="2"/>
  <c r="G173" i="2"/>
  <c r="F173" i="2"/>
  <c r="E173" i="2"/>
  <c r="G172" i="2"/>
  <c r="F172" i="2"/>
  <c r="E172" i="2"/>
  <c r="G171" i="2"/>
  <c r="F171" i="2"/>
  <c r="E171" i="2"/>
  <c r="G170" i="2"/>
  <c r="F170" i="2"/>
  <c r="E170" i="2"/>
  <c r="G169" i="2"/>
  <c r="F169" i="2"/>
  <c r="E169" i="2"/>
  <c r="G168" i="2"/>
  <c r="F168" i="2"/>
  <c r="E168" i="2"/>
  <c r="G167" i="2"/>
  <c r="F167" i="2"/>
  <c r="E167" i="2"/>
  <c r="G166" i="2"/>
  <c r="F166" i="2"/>
  <c r="E166" i="2"/>
  <c r="G165" i="2"/>
  <c r="F165" i="2"/>
  <c r="E165" i="2"/>
  <c r="G164" i="2"/>
  <c r="F164" i="2"/>
  <c r="E164" i="2"/>
  <c r="G163" i="2"/>
  <c r="F163" i="2"/>
  <c r="E163" i="2"/>
  <c r="G162" i="2"/>
  <c r="F162" i="2"/>
  <c r="E162" i="2"/>
  <c r="G161" i="2"/>
  <c r="F161" i="2"/>
  <c r="E161" i="2"/>
  <c r="G160" i="2"/>
  <c r="F160" i="2"/>
  <c r="E160" i="2"/>
  <c r="G159" i="2"/>
  <c r="F159" i="2"/>
  <c r="E159" i="2"/>
  <c r="G158" i="2"/>
  <c r="F158" i="2"/>
  <c r="E158" i="2"/>
  <c r="G157" i="2"/>
  <c r="F157" i="2"/>
  <c r="E157" i="2"/>
  <c r="G156" i="2"/>
  <c r="F156" i="2"/>
  <c r="E156" i="2"/>
  <c r="G155" i="2"/>
  <c r="F155" i="2"/>
  <c r="E155" i="2"/>
  <c r="G154" i="2"/>
  <c r="F154" i="2"/>
  <c r="E154" i="2"/>
  <c r="G153" i="2"/>
  <c r="F153" i="2"/>
  <c r="E153" i="2"/>
  <c r="G152" i="2"/>
  <c r="F152" i="2"/>
  <c r="E152" i="2"/>
  <c r="G151" i="2"/>
  <c r="F151" i="2"/>
  <c r="E151" i="2"/>
  <c r="G150" i="2"/>
  <c r="F150" i="2"/>
  <c r="E150" i="2"/>
  <c r="G149" i="2"/>
  <c r="F149" i="2"/>
  <c r="E149" i="2"/>
  <c r="G148" i="2"/>
  <c r="F148" i="2"/>
  <c r="E148" i="2"/>
  <c r="G147" i="2"/>
  <c r="F147" i="2"/>
  <c r="E147" i="2"/>
  <c r="G146" i="2"/>
  <c r="F146" i="2"/>
  <c r="E146" i="2"/>
  <c r="G145" i="2"/>
  <c r="F145" i="2"/>
  <c r="E145" i="2"/>
  <c r="G144" i="2"/>
  <c r="F144" i="2"/>
  <c r="E144" i="2"/>
  <c r="G143" i="2"/>
  <c r="F143" i="2"/>
  <c r="E143" i="2"/>
  <c r="G142" i="2"/>
  <c r="F142" i="2"/>
  <c r="E142" i="2"/>
  <c r="G141" i="2"/>
  <c r="F141" i="2"/>
  <c r="E141" i="2"/>
  <c r="G140" i="2"/>
  <c r="F140" i="2"/>
  <c r="E140" i="2"/>
  <c r="G139" i="2"/>
  <c r="F139" i="2"/>
  <c r="E139" i="2"/>
  <c r="G138" i="2"/>
  <c r="F138" i="2"/>
  <c r="E138" i="2"/>
  <c r="G137" i="2"/>
  <c r="F137" i="2"/>
  <c r="E137" i="2"/>
  <c r="G136" i="2"/>
  <c r="F136" i="2"/>
  <c r="E136" i="2"/>
  <c r="G135" i="2"/>
  <c r="F135" i="2"/>
  <c r="E135" i="2"/>
  <c r="G134" i="2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20" i="2"/>
  <c r="F120" i="2"/>
  <c r="E120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13" i="2"/>
  <c r="F113" i="2"/>
  <c r="E113" i="2"/>
  <c r="G112" i="2"/>
  <c r="F112" i="2"/>
  <c r="E112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4" i="2"/>
  <c r="F14" i="2"/>
  <c r="E14" i="2"/>
  <c r="G12" i="2"/>
  <c r="F12" i="2"/>
  <c r="E12" i="2"/>
  <c r="G10" i="2"/>
  <c r="F10" i="2"/>
  <c r="E10" i="2"/>
  <c r="G9" i="2"/>
  <c r="F9" i="2"/>
  <c r="E9" i="2"/>
  <c r="G8" i="2"/>
  <c r="F8" i="2"/>
  <c r="E8" i="2"/>
  <c r="G7" i="6" l="1"/>
  <c r="F7" i="6"/>
  <c r="E7" i="6"/>
  <c r="D2" i="2"/>
  <c r="G7" i="3"/>
  <c r="F7" i="3"/>
  <c r="E7" i="3"/>
  <c r="B7" i="1"/>
  <c r="C7" i="1"/>
  <c r="D3" i="2"/>
  <c r="E3" i="2" s="1"/>
  <c r="E13" i="2"/>
  <c r="F13" i="2"/>
  <c r="G13" i="2"/>
  <c r="G7" i="1" l="1"/>
  <c r="E7" i="1"/>
  <c r="F7" i="1"/>
  <c r="C7" i="2"/>
  <c r="G11" i="2" l="1"/>
  <c r="E11" i="2"/>
  <c r="F11" i="2"/>
  <c r="G15" i="2" l="1"/>
  <c r="F15" i="2"/>
  <c r="F3" i="2" s="1"/>
  <c r="E15" i="2"/>
  <c r="F2" i="2" s="1"/>
  <c r="E2" i="2" l="1"/>
  <c r="B7" i="2" s="1"/>
  <c r="G7" i="2" s="1"/>
  <c r="E7" i="2" l="1"/>
  <c r="F7" i="2"/>
</calcChain>
</file>

<file path=xl/sharedStrings.xml><?xml version="1.0" encoding="utf-8"?>
<sst xmlns="http://schemas.openxmlformats.org/spreadsheetml/2006/main" count="1383" uniqueCount="331">
  <si>
    <t>Simulations</t>
  </si>
  <si>
    <t>Results</t>
  </si>
  <si>
    <t>Sim</t>
  </si>
  <si>
    <t>Team 2</t>
  </si>
  <si>
    <t>Team 3</t>
  </si>
  <si>
    <t>Team 2 Win</t>
  </si>
  <si>
    <t>Team 3 Win</t>
  </si>
  <si>
    <t>margin</t>
  </si>
  <si>
    <t>Team</t>
  </si>
  <si>
    <t>adj points</t>
  </si>
  <si>
    <t>simulation points</t>
  </si>
  <si>
    <t>win prob</t>
  </si>
  <si>
    <t>**REF</t>
  </si>
  <si>
    <t xml:space="preserve">Teams </t>
  </si>
  <si>
    <t>New England Patriots</t>
  </si>
  <si>
    <t>New York Jets</t>
  </si>
  <si>
    <t xml:space="preserve">Miami Dolphins </t>
  </si>
  <si>
    <t>Buffalo Bills</t>
  </si>
  <si>
    <t xml:space="preserve">Cincinnati Bengals </t>
  </si>
  <si>
    <t>Pittsburgh Steelers</t>
  </si>
  <si>
    <t>Cleveland Browns</t>
  </si>
  <si>
    <t xml:space="preserve">Houston Texans </t>
  </si>
  <si>
    <t>Tennessee Titans</t>
  </si>
  <si>
    <t>Indianapolis Colts</t>
  </si>
  <si>
    <t>Jacksonville Jaguars</t>
  </si>
  <si>
    <t>Kansas City Chiefs</t>
  </si>
  <si>
    <t>Los Angles Chargers</t>
  </si>
  <si>
    <t>Denver Broncos</t>
  </si>
  <si>
    <t>Las Vegas Raiders</t>
  </si>
  <si>
    <t>Dallas Cowboys</t>
  </si>
  <si>
    <t xml:space="preserve"> Washington Redskins</t>
  </si>
  <si>
    <t>New York Giants</t>
  </si>
  <si>
    <t>Green Bay Packers</t>
  </si>
  <si>
    <t>Chicago Bears</t>
  </si>
  <si>
    <t>Minnesota Vikings</t>
  </si>
  <si>
    <t>Detroit Lions</t>
  </si>
  <si>
    <t>Tampa Bay Bucs</t>
  </si>
  <si>
    <t>Carolina Panthers</t>
  </si>
  <si>
    <t>New Orleans Saints</t>
  </si>
  <si>
    <t>Atlanta Falcons</t>
  </si>
  <si>
    <t xml:space="preserve">Arizona Cardinals </t>
  </si>
  <si>
    <t>San Fransico 49ers</t>
  </si>
  <si>
    <t>Seattle Seahawks</t>
  </si>
  <si>
    <t>Los Angles Rams</t>
  </si>
  <si>
    <t>Baltimore Ravens</t>
  </si>
  <si>
    <t>Philidelphia Eagles</t>
  </si>
  <si>
    <t>Offensive points</t>
  </si>
  <si>
    <t>Defensive points</t>
  </si>
  <si>
    <t>Offensive Points</t>
  </si>
  <si>
    <t>Miami Dolphins H</t>
  </si>
  <si>
    <t>New England Patriots H</t>
  </si>
  <si>
    <t>New York Jets H</t>
  </si>
  <si>
    <t>Buffalo Bills H</t>
  </si>
  <si>
    <t>Pittsburgh Steelers H</t>
  </si>
  <si>
    <t>Cincinnati Bengals  H</t>
  </si>
  <si>
    <t>Cleveland Browns H</t>
  </si>
  <si>
    <t>Baltimore Ravens H</t>
  </si>
  <si>
    <t>Houston Texans  H</t>
  </si>
  <si>
    <t>Tennessee Titans H</t>
  </si>
  <si>
    <t>Indianapolis Colts H</t>
  </si>
  <si>
    <t>Jacksonville Jaguars H</t>
  </si>
  <si>
    <t>Kansas City Chiefs H</t>
  </si>
  <si>
    <t>Los Angles Chargers H</t>
  </si>
  <si>
    <t>Denver Broncos H</t>
  </si>
  <si>
    <t>Las Vegas Raiders H</t>
  </si>
  <si>
    <t>Dallas Cowboys H</t>
  </si>
  <si>
    <t xml:space="preserve"> Washington Redskins H</t>
  </si>
  <si>
    <t>New York Giants H</t>
  </si>
  <si>
    <t>Philidelphia Eagles H</t>
  </si>
  <si>
    <t>Green Bay Packers H</t>
  </si>
  <si>
    <t>Chicago Bears H</t>
  </si>
  <si>
    <t>Minnesota Vikings H</t>
  </si>
  <si>
    <t>Detroit Lions H</t>
  </si>
  <si>
    <t>Tampa Bay Bucs H</t>
  </si>
  <si>
    <t>Carolina Panthers H</t>
  </si>
  <si>
    <t>New Orleans Saints H</t>
  </si>
  <si>
    <t>Atlanta Falcons H</t>
  </si>
  <si>
    <t>Arizona Cardinals H</t>
  </si>
  <si>
    <t>San Fransico 49ers H</t>
  </si>
  <si>
    <t>Seattle Seahawks H</t>
  </si>
  <si>
    <t>Los Angles Rams H</t>
  </si>
  <si>
    <t>Teams Home</t>
  </si>
  <si>
    <t>New England Patriots A</t>
  </si>
  <si>
    <t>New York Jets A</t>
  </si>
  <si>
    <t>Miami Dolphins A</t>
  </si>
  <si>
    <t>Buffalo Bills A</t>
  </si>
  <si>
    <t>Pittsburgh Steelers A</t>
  </si>
  <si>
    <t>Cincinnati Bengals  A</t>
  </si>
  <si>
    <t>Cleveland Browns A</t>
  </si>
  <si>
    <t>Baltimore Ravens A</t>
  </si>
  <si>
    <t>Houston Texans  A</t>
  </si>
  <si>
    <t>Tennessee Titans A</t>
  </si>
  <si>
    <t>Indianapolis Colts A</t>
  </si>
  <si>
    <t>Jacksonville Jaguars A</t>
  </si>
  <si>
    <t>Kansas City Chiefs A</t>
  </si>
  <si>
    <t>Los Angles Chargers A</t>
  </si>
  <si>
    <t>Denver Broncos A</t>
  </si>
  <si>
    <t>Las Vegas Raiders A</t>
  </si>
  <si>
    <t>Dallas Cowboys A</t>
  </si>
  <si>
    <t xml:space="preserve"> Washington Redskins A</t>
  </si>
  <si>
    <t>New York Giants A</t>
  </si>
  <si>
    <t>Philidelphia Eagles A</t>
  </si>
  <si>
    <t>Green Bay Packers A</t>
  </si>
  <si>
    <t>Chicago Bears A</t>
  </si>
  <si>
    <t>Minnesota Vikings A</t>
  </si>
  <si>
    <t>Detroit Lions A</t>
  </si>
  <si>
    <t>Tampa Bay Bucs A</t>
  </si>
  <si>
    <t>Carolina Panthers A</t>
  </si>
  <si>
    <t>New Orleans Saints A</t>
  </si>
  <si>
    <t>Atlanta Falcons A</t>
  </si>
  <si>
    <t>Arizona Cardinals A</t>
  </si>
  <si>
    <t>San Fransico 49ers A</t>
  </si>
  <si>
    <t>Seattle Seahawks A</t>
  </si>
  <si>
    <t>Los Angles Rams A</t>
  </si>
  <si>
    <t>Defensive Points</t>
  </si>
  <si>
    <t>Teams Away</t>
  </si>
  <si>
    <t>Points</t>
  </si>
  <si>
    <t>Range 5-10</t>
  </si>
  <si>
    <t>r 10-15</t>
  </si>
  <si>
    <t>r 15-20</t>
  </si>
  <si>
    <t>r20-25</t>
  </si>
  <si>
    <t>r25-30</t>
  </si>
  <si>
    <t>r30-35</t>
  </si>
  <si>
    <t>off</t>
  </si>
  <si>
    <t>def</t>
  </si>
  <si>
    <t>Toronto Raptors</t>
  </si>
  <si>
    <t>Boston Celtics</t>
  </si>
  <si>
    <t>Philidelphia 76ers</t>
  </si>
  <si>
    <t>Brooklyn Nets</t>
  </si>
  <si>
    <t>New York Knicks</t>
  </si>
  <si>
    <t>Milwaukee Bucks</t>
  </si>
  <si>
    <t>Indiana Pacers</t>
  </si>
  <si>
    <t>Chicago Bulls</t>
  </si>
  <si>
    <t>Detroit Pistons</t>
  </si>
  <si>
    <t>Cleveland Cavliers</t>
  </si>
  <si>
    <t>Miami Heat</t>
  </si>
  <si>
    <t>Orlando Magic</t>
  </si>
  <si>
    <t>Washington Wizards</t>
  </si>
  <si>
    <t>Charlotte Hornets</t>
  </si>
  <si>
    <t>Atlanta Hawks</t>
  </si>
  <si>
    <t>Denver Nuggets</t>
  </si>
  <si>
    <t>Utah Jazz</t>
  </si>
  <si>
    <t>Portland Trail Blazers</t>
  </si>
  <si>
    <t>OKC Thunder</t>
  </si>
  <si>
    <t>Minnesota Timberwolves</t>
  </si>
  <si>
    <t>Los Angles Lakers</t>
  </si>
  <si>
    <t>Los Angles Clippers</t>
  </si>
  <si>
    <t>Sacramento Kings</t>
  </si>
  <si>
    <t>Golden State Warriors</t>
  </si>
  <si>
    <t>Phoenix Suns</t>
  </si>
  <si>
    <t>Houston Rockets</t>
  </si>
  <si>
    <t>Dallas Mavericks</t>
  </si>
  <si>
    <t>Memphis Grizzlies</t>
  </si>
  <si>
    <t xml:space="preserve">New Orleans Pelicans </t>
  </si>
  <si>
    <t>San Antonio Spurs</t>
  </si>
  <si>
    <t>Toronto Raptors H</t>
  </si>
  <si>
    <t>Boston Celtics H</t>
  </si>
  <si>
    <t>Philidelphia 76ers H</t>
  </si>
  <si>
    <t>Brooklyn Nets H</t>
  </si>
  <si>
    <t>New York Knicks H</t>
  </si>
  <si>
    <t>San Antonio Spurs H</t>
  </si>
  <si>
    <t>New Orleans Pelicans H</t>
  </si>
  <si>
    <t>Memphis GrizzliesH</t>
  </si>
  <si>
    <t>Dallas Mavericks H</t>
  </si>
  <si>
    <t>Houston Rockets H</t>
  </si>
  <si>
    <t>Golden State Warriors H</t>
  </si>
  <si>
    <t>Milwaukee Bucks H</t>
  </si>
  <si>
    <t>Phoenix Suns H</t>
  </si>
  <si>
    <t>Sacramento Kings H</t>
  </si>
  <si>
    <t>Los Angles Clippers H</t>
  </si>
  <si>
    <t>Los Angles Lakers H</t>
  </si>
  <si>
    <t>Minnesota Timberwolves H</t>
  </si>
  <si>
    <t>Portland Trail Blazers H</t>
  </si>
  <si>
    <t>OKC Thunder H</t>
  </si>
  <si>
    <t>Utah Jazz H</t>
  </si>
  <si>
    <t>Denver Nuggets H</t>
  </si>
  <si>
    <t>Atlanta Hawks H</t>
  </si>
  <si>
    <t>Charlotte Hornets H</t>
  </si>
  <si>
    <t>Washington Wizards H</t>
  </si>
  <si>
    <t>Orlando Magic H</t>
  </si>
  <si>
    <t>Miami Heat H</t>
  </si>
  <si>
    <t>Cleveland Cavliers H</t>
  </si>
  <si>
    <t>Detroit Pistons H</t>
  </si>
  <si>
    <t>Chicago Bulls H</t>
  </si>
  <si>
    <t>Indiana Pacers H</t>
  </si>
  <si>
    <t>Toronto Raptors A</t>
  </si>
  <si>
    <t>San Antonio Spurs A</t>
  </si>
  <si>
    <t>New Orleans Pelicans A</t>
  </si>
  <si>
    <t>Memphis Grizzlies A</t>
  </si>
  <si>
    <t>Dallas Mavericks A</t>
  </si>
  <si>
    <t>Houston Rockets A</t>
  </si>
  <si>
    <t>Golden State Warriors A</t>
  </si>
  <si>
    <t>Phoenix Suns A</t>
  </si>
  <si>
    <t>Sacramento Kings A</t>
  </si>
  <si>
    <t>Los Angles Clippers A</t>
  </si>
  <si>
    <t>Los Angles Lakers A</t>
  </si>
  <si>
    <t>Minnesota Timberwolves A</t>
  </si>
  <si>
    <t>OKC Thunder A</t>
  </si>
  <si>
    <t>Utah Jazz A</t>
  </si>
  <si>
    <t>Denver Nuggets A</t>
  </si>
  <si>
    <t xml:space="preserve">Atlanta HawksA </t>
  </si>
  <si>
    <t>Charlotte Hornets A</t>
  </si>
  <si>
    <t>Washington Wizards A</t>
  </si>
  <si>
    <t>Orlando Magic A</t>
  </si>
  <si>
    <t>Miami Heat A</t>
  </si>
  <si>
    <t>Cleveland Cavliers A</t>
  </si>
  <si>
    <t>Detroit Pistons A</t>
  </si>
  <si>
    <t>Chicago Bulls A</t>
  </si>
  <si>
    <t xml:space="preserve">Indiana PacersA </t>
  </si>
  <si>
    <t>Milwaukee Bucks A</t>
  </si>
  <si>
    <t>New York Knicks A</t>
  </si>
  <si>
    <t>Brooklyn Nets A</t>
  </si>
  <si>
    <t>Philidelphia 76ers A</t>
  </si>
  <si>
    <t>Boston Celtics A</t>
  </si>
  <si>
    <t>Portland Trail Blazers A</t>
  </si>
  <si>
    <t>105.2+1</t>
  </si>
  <si>
    <t>Clemson Tigers</t>
  </si>
  <si>
    <t xml:space="preserve">Louisville Cardinals </t>
  </si>
  <si>
    <t>North Carolina Tar Heels</t>
  </si>
  <si>
    <t>Virginia Cavaliers</t>
  </si>
  <si>
    <t xml:space="preserve">Wake Forest Demon Deacons </t>
  </si>
  <si>
    <t>Virginia Tech Hookies</t>
  </si>
  <si>
    <t>Boston College Eagles</t>
  </si>
  <si>
    <t>Syracuse Orange</t>
  </si>
  <si>
    <t>FSU Seminoles</t>
  </si>
  <si>
    <t>Miami Hurricanes</t>
  </si>
  <si>
    <t>Duke Blue Devils</t>
  </si>
  <si>
    <t>NC State Wolfpack</t>
  </si>
  <si>
    <t>Pittsburgh Panthers</t>
  </si>
  <si>
    <t>GT Yellow Jackets</t>
  </si>
  <si>
    <t>Oklahoma Sooners</t>
  </si>
  <si>
    <t>Texas Tech Red Raiders</t>
  </si>
  <si>
    <t>Texas Longhorns</t>
  </si>
  <si>
    <t>OSU Cowboys</t>
  </si>
  <si>
    <t>Iowa State Cyclones</t>
  </si>
  <si>
    <t>Baylor Bears</t>
  </si>
  <si>
    <t xml:space="preserve"> TCU Horned Frogs</t>
  </si>
  <si>
    <t>Kansas Jayhawks</t>
  </si>
  <si>
    <t xml:space="preserve">KSU Wildcats </t>
  </si>
  <si>
    <t>West Virginia Mountaineers</t>
  </si>
  <si>
    <t>Ohio State Buckeyes</t>
  </si>
  <si>
    <t>Wisconsin Badgers</t>
  </si>
  <si>
    <t>Indiana Hoosiers</t>
  </si>
  <si>
    <t>Minnesota Golden Gophers</t>
  </si>
  <si>
    <t>Nebraska Cornhuskers</t>
  </si>
  <si>
    <t>Penn State Nittany Lions</t>
  </si>
  <si>
    <t>Michigan Wolverines</t>
  </si>
  <si>
    <t>Purdue Boilmakers</t>
  </si>
  <si>
    <t xml:space="preserve">Michigan State Spartans </t>
  </si>
  <si>
    <t>Iowa Hawkeyes</t>
  </si>
  <si>
    <t>Maryland Terrapins</t>
  </si>
  <si>
    <t>Illnois Fighting Illini</t>
  </si>
  <si>
    <t>Northwestern Wildcats</t>
  </si>
  <si>
    <t>Rutgers Scarlet Knights</t>
  </si>
  <si>
    <t>Washington State Cougars</t>
  </si>
  <si>
    <t>USC Trojans</t>
  </si>
  <si>
    <t>Arizona Wildcats</t>
  </si>
  <si>
    <t>Oregon Ducks</t>
  </si>
  <si>
    <t>Utah Utes</t>
  </si>
  <si>
    <t>Oregon State Beavers</t>
  </si>
  <si>
    <t xml:space="preserve">UCLA Bruins </t>
  </si>
  <si>
    <t>Washingotn Huskies</t>
  </si>
  <si>
    <t>Colorado Buffaloes</t>
  </si>
  <si>
    <t>Arizona State Sun Devils</t>
  </si>
  <si>
    <t>Standford Cardinal</t>
  </si>
  <si>
    <t>California Golden Bears</t>
  </si>
  <si>
    <t xml:space="preserve">LSU Tigers </t>
  </si>
  <si>
    <t>Alabama Crimson Tigers</t>
  </si>
  <si>
    <t xml:space="preserve">Ole Miss Rebels </t>
  </si>
  <si>
    <t>Florida Gators</t>
  </si>
  <si>
    <t>Georgia Bulldogs</t>
  </si>
  <si>
    <t>Aurburn Tigers</t>
  </si>
  <si>
    <t xml:space="preserve"> Mississippi State Bulldogs</t>
  </si>
  <si>
    <t>Texas A&amp;M Aggies</t>
  </si>
  <si>
    <t>Kentucky Wildcats</t>
  </si>
  <si>
    <t>Missouri Tigers</t>
  </si>
  <si>
    <t>South Caroline Gamecocks</t>
  </si>
  <si>
    <t>Tennessee Volunteers</t>
  </si>
  <si>
    <t>Arkansas Razorbacks</t>
  </si>
  <si>
    <t>Vanderbilt Commodores</t>
  </si>
  <si>
    <t>UCF Knights</t>
  </si>
  <si>
    <t>Louisiana Ragin' Cajuns</t>
  </si>
  <si>
    <t>SMU Mustangs</t>
  </si>
  <si>
    <t>Memphis Tigers</t>
  </si>
  <si>
    <t>Hawai'I Rainbow Warriors</t>
  </si>
  <si>
    <t>Ball State Cardinals</t>
  </si>
  <si>
    <t xml:space="preserve">Navy Midshipman </t>
  </si>
  <si>
    <t>BYU Cougars</t>
  </si>
  <si>
    <t>Notre Dame  Fighting Irish</t>
  </si>
  <si>
    <t>Army Black Knights</t>
  </si>
  <si>
    <t>New Mexico State Aggies</t>
  </si>
  <si>
    <t>Tulane Green Wave</t>
  </si>
  <si>
    <t>Houston Cougars</t>
  </si>
  <si>
    <t>Cincinnati Bearcats</t>
  </si>
  <si>
    <t>East Caolina Pirates</t>
  </si>
  <si>
    <t>Tulsa Golden Hurricane</t>
  </si>
  <si>
    <t>Temple Owls</t>
  </si>
  <si>
    <t>South Florida Bulls</t>
  </si>
  <si>
    <t xml:space="preserve">Uconn Huskies </t>
  </si>
  <si>
    <t>Boise State Broncos</t>
  </si>
  <si>
    <t>Air Force Falcons</t>
  </si>
  <si>
    <t xml:space="preserve">San Jose State Spartans </t>
  </si>
  <si>
    <t>Fresno State Bulldogs</t>
  </si>
  <si>
    <t xml:space="preserve">Utah State Aggies </t>
  </si>
  <si>
    <t>Colorado State Rams</t>
  </si>
  <si>
    <t>Wyoming Cowboys</t>
  </si>
  <si>
    <t xml:space="preserve">UNLV Rebels </t>
  </si>
  <si>
    <t>New Mexico Lobos</t>
  </si>
  <si>
    <t>Nevada Wolf Pack</t>
  </si>
  <si>
    <t>San Diego State Aztecs</t>
  </si>
  <si>
    <t>Florida Atlantic Owls</t>
  </si>
  <si>
    <t>Louisana Tech Bulldogs</t>
  </si>
  <si>
    <t>North Texas Mean Green</t>
  </si>
  <si>
    <t>Charolotte 49ers</t>
  </si>
  <si>
    <t>FIU Panthers</t>
  </si>
  <si>
    <t>Middle Tennessee Blue Raiders</t>
  </si>
  <si>
    <t>AppState Mountaineers</t>
  </si>
  <si>
    <t xml:space="preserve">Troy Trojans </t>
  </si>
  <si>
    <t>Arkansas State Red Wolves</t>
  </si>
  <si>
    <t>Ohio Bobcats</t>
  </si>
  <si>
    <t>Western Michigan Broncos</t>
  </si>
  <si>
    <t>Central Michigan Chippewas</t>
  </si>
  <si>
    <t>Ken State Golden Flashes</t>
  </si>
  <si>
    <t>Northern Illnois Huskies</t>
  </si>
  <si>
    <t xml:space="preserve">Buffalo Bulls </t>
  </si>
  <si>
    <t xml:space="preserve">UAB </t>
  </si>
  <si>
    <t>Marshall Thundering Herd</t>
  </si>
  <si>
    <t>UAB</t>
  </si>
  <si>
    <t>Defense</t>
  </si>
  <si>
    <t xml:space="preserve">Home </t>
  </si>
  <si>
    <t>Offense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</si>
</sst>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Inconsolata"/>
    </font>
    <font>
      <sz val="10"/>
      <color rgb="FFFFFFFF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rgb="FFFFFFFF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4F81BD"/>
        <bgColor rgb="FF4F81BD"/>
      </patternFill>
    </fill>
    <fill>
      <patternFill patternType="solid">
        <fgColor rgb="FFB8CCE4"/>
        <bgColor rgb="FFB8CCE4"/>
      </patternFill>
    </fill>
    <fill>
      <patternFill patternType="solid">
        <fgColor rgb="FFDCE6F1"/>
        <bgColor rgb="FFDCE6F1"/>
      </patternFill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BBB59"/>
        <bgColor rgb="FF9BBB59"/>
      </patternFill>
    </fill>
    <fill>
      <patternFill patternType="solid">
        <fgColor rgb="FFD8E4BC"/>
        <bgColor rgb="FFD8E4BC"/>
      </patternFill>
    </fill>
    <fill>
      <patternFill patternType="solid">
        <fgColor rgb="FFEBF1DE"/>
        <bgColor rgb="FFEBF1DE"/>
      </patternFill>
    </fill>
    <fill>
      <patternFill patternType="solid">
        <fgColor rgb="FF000000"/>
        <bgColor rgb="FF000000"/>
      </patternFill>
    </fill>
    <fill>
      <patternFill patternType="solid">
        <fgColor rgb="FFC0504D"/>
        <bgColor rgb="FFC0504D"/>
      </patternFill>
    </fill>
    <fill>
      <patternFill patternType="solid">
        <fgColor rgb="FF8064A2"/>
        <bgColor rgb="FF8064A2"/>
      </patternFill>
    </fill>
    <fill>
      <patternFill patternType="solid">
        <fgColor rgb="FFFFFFFF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FFFFFF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theme="7"/>
        <bgColor rgb="FFC0504D"/>
      </patternFill>
    </fill>
    <fill>
      <patternFill patternType="solid">
        <fgColor theme="7" tint="0.59999389629810485"/>
        <bgColor rgb="FFB8CCE4"/>
      </patternFill>
    </fill>
    <fill>
      <patternFill patternType="solid">
        <fgColor theme="7" tint="0.79998168889431442"/>
        <bgColor rgb="FFDCE6F1"/>
      </patternFill>
    </fill>
    <fill>
      <patternFill patternType="solid">
        <fgColor theme="7" tint="0.79998168889431442"/>
        <bgColor rgb="FFB8CCE4"/>
      </patternFill>
    </fill>
    <fill>
      <patternFill patternType="solid">
        <fgColor theme="7" tint="0.59999389629810485"/>
        <bgColor rgb="FFDCE6F1"/>
      </patternFill>
    </fill>
    <fill>
      <patternFill patternType="solid">
        <fgColor theme="6" tint="0.59999389629810485"/>
        <bgColor rgb="FFC0504D"/>
      </patternFill>
    </fill>
    <fill>
      <patternFill patternType="solid">
        <fgColor theme="6" tint="0.59999389629810485"/>
        <bgColor rgb="FFB8CCE4"/>
      </patternFill>
    </fill>
    <fill>
      <patternFill patternType="solid">
        <fgColor theme="6" tint="0.59999389629810485"/>
        <bgColor rgb="FFDCE6F1"/>
      </patternFill>
    </fill>
    <fill>
      <patternFill patternType="solid">
        <fgColor theme="5" tint="0.59999389629810485"/>
        <bgColor rgb="FFC0504D"/>
      </patternFill>
    </fill>
    <fill>
      <patternFill patternType="solid">
        <fgColor theme="5" tint="0.59999389629810485"/>
        <bgColor rgb="FFB8CCE4"/>
      </patternFill>
    </fill>
    <fill>
      <patternFill patternType="solid">
        <fgColor theme="5" tint="0.59999389629810485"/>
        <bgColor rgb="FFDCE6F1"/>
      </patternFill>
    </fill>
    <fill>
      <patternFill patternType="solid">
        <fgColor rgb="FFCCC0DA"/>
        <bgColor rgb="FFB8CCE4"/>
      </patternFill>
    </fill>
    <fill>
      <patternFill patternType="solid">
        <fgColor rgb="FFE4DFEC"/>
        <bgColor rgb="FFDCE6F1"/>
      </patternFill>
    </fill>
    <fill>
      <patternFill patternType="solid">
        <fgColor rgb="FFE4DFEC"/>
        <bgColor rgb="FFB8CCE4"/>
      </patternFill>
    </fill>
    <fill>
      <patternFill patternType="solid">
        <fgColor rgb="FFCCC0DA"/>
        <bgColor rgb="FFDCE6F1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5" tint="0.59999389629810485"/>
        <bgColor theme="4" tint="0.59999389629810485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7" tint="0.39997558519241921"/>
        <bgColor theme="4" tint="0.59999389629810485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4" tint="0.59999389629810485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6" tint="0.59999389629810485"/>
        <bgColor theme="4" tint="0.59999389629810485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theme="4" tint="0.59999389629810485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ck">
        <color rgb="FFFFFFFF"/>
      </top>
      <bottom/>
      <diagonal/>
    </border>
    <border>
      <left style="thin">
        <color theme="0"/>
      </left>
      <right/>
      <top style="thick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ck">
        <color rgb="FFFFFFFF"/>
      </top>
      <bottom style="thin">
        <color rgb="FFFFFFFF"/>
      </bottom>
      <diagonal/>
    </border>
    <border>
      <left/>
      <right/>
      <top style="thick">
        <color theme="0"/>
      </top>
      <bottom/>
      <diagonal/>
    </border>
    <border>
      <left style="thin">
        <color rgb="FFFFFFFF"/>
      </left>
      <right/>
      <top style="thick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5" fillId="20" borderId="10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3" fillId="2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1" borderId="11" xfId="0" applyFont="1" applyFill="1" applyBorder="1" applyAlignment="1">
      <alignment horizontal="center" vertical="center"/>
    </xf>
    <xf numFmtId="0" fontId="6" fillId="21" borderId="12" xfId="0" applyFont="1" applyFill="1" applyBorder="1" applyAlignment="1">
      <alignment horizontal="center" vertical="center"/>
    </xf>
    <xf numFmtId="0" fontId="6" fillId="22" borderId="12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 wrapText="1"/>
    </xf>
    <xf numFmtId="0" fontId="8" fillId="23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0" fontId="8" fillId="0" borderId="7" xfId="0" applyNumberFormat="1" applyFont="1" applyBorder="1" applyAlignment="1">
      <alignment horizontal="center" vertical="center" wrapText="1"/>
    </xf>
    <xf numFmtId="0" fontId="7" fillId="24" borderId="13" xfId="0" applyFont="1" applyFill="1" applyBorder="1" applyAlignment="1">
      <alignment horizontal="center" vertical="center"/>
    </xf>
    <xf numFmtId="0" fontId="7" fillId="24" borderId="14" xfId="0" applyFont="1" applyFill="1" applyBorder="1" applyAlignment="1">
      <alignment horizontal="center" vertical="center"/>
    </xf>
    <xf numFmtId="0" fontId="8" fillId="25" borderId="6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0" fontId="7" fillId="26" borderId="14" xfId="0" applyFont="1" applyFill="1" applyBorder="1" applyAlignment="1">
      <alignment horizontal="center" vertical="center"/>
    </xf>
    <xf numFmtId="16" fontId="7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20" borderId="8" xfId="0" applyFont="1" applyFill="1" applyBorder="1" applyAlignment="1">
      <alignment horizontal="center" vertical="center" wrapText="1"/>
    </xf>
    <xf numFmtId="0" fontId="3" fillId="20" borderId="7" xfId="0" applyFont="1" applyFill="1" applyBorder="1" applyAlignment="1">
      <alignment horizontal="center" vertical="center" wrapText="1"/>
    </xf>
    <xf numFmtId="0" fontId="8" fillId="20" borderId="7" xfId="0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7" fillId="26" borderId="15" xfId="0" applyFont="1" applyFill="1" applyBorder="1" applyAlignment="1">
      <alignment horizontal="center" vertical="center"/>
    </xf>
    <xf numFmtId="0" fontId="7" fillId="26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15" borderId="3" xfId="0" applyFont="1" applyFill="1" applyBorder="1" applyAlignment="1">
      <alignment horizontal="center" vertical="center"/>
    </xf>
    <xf numFmtId="0" fontId="0" fillId="16" borderId="3" xfId="0" applyFont="1" applyFill="1" applyBorder="1" applyAlignment="1">
      <alignment horizontal="center" vertical="center"/>
    </xf>
    <xf numFmtId="0" fontId="0" fillId="16" borderId="4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0" fillId="12" borderId="3" xfId="0" applyFont="1" applyFill="1" applyBorder="1" applyAlignment="1">
      <alignment horizontal="center" vertical="center"/>
    </xf>
    <xf numFmtId="0" fontId="0" fillId="13" borderId="3" xfId="0" applyFont="1" applyFill="1" applyBorder="1" applyAlignment="1">
      <alignment horizontal="center" vertical="center"/>
    </xf>
    <xf numFmtId="0" fontId="0" fillId="13" borderId="4" xfId="0" applyFont="1" applyFill="1" applyBorder="1" applyAlignment="1">
      <alignment horizontal="center" vertical="center"/>
    </xf>
    <xf numFmtId="0" fontId="6" fillId="17" borderId="17" xfId="0" applyFont="1" applyFill="1" applyBorder="1" applyAlignment="1">
      <alignment horizontal="center" vertical="center"/>
    </xf>
    <xf numFmtId="0" fontId="0" fillId="12" borderId="19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/>
    </xf>
    <xf numFmtId="0" fontId="7" fillId="19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" fillId="14" borderId="22" xfId="0" applyFont="1" applyFill="1" applyBorder="1" applyAlignment="1">
      <alignment horizontal="center" vertical="center"/>
    </xf>
    <xf numFmtId="0" fontId="0" fillId="15" borderId="23" xfId="0" applyFont="1" applyFill="1" applyBorder="1" applyAlignment="1">
      <alignment horizontal="center" vertical="center"/>
    </xf>
    <xf numFmtId="0" fontId="0" fillId="15" borderId="4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center" vertical="center"/>
    </xf>
    <xf numFmtId="0" fontId="7" fillId="28" borderId="18" xfId="0" applyFont="1" applyFill="1" applyBorder="1" applyAlignment="1">
      <alignment horizontal="center" vertical="center"/>
    </xf>
    <xf numFmtId="0" fontId="7" fillId="29" borderId="20" xfId="0" applyFont="1" applyFill="1" applyBorder="1" applyAlignment="1">
      <alignment horizontal="center" vertical="center"/>
    </xf>
    <xf numFmtId="0" fontId="7" fillId="30" borderId="20" xfId="0" applyFont="1" applyFill="1" applyBorder="1" applyAlignment="1">
      <alignment horizontal="center" vertical="center"/>
    </xf>
    <xf numFmtId="0" fontId="7" fillId="31" borderId="20" xfId="0" applyFont="1" applyFill="1" applyBorder="1" applyAlignment="1">
      <alignment horizontal="center" vertical="center"/>
    </xf>
    <xf numFmtId="0" fontId="7" fillId="28" borderId="20" xfId="0" applyFont="1" applyFill="1" applyBorder="1" applyAlignment="1">
      <alignment horizontal="center" vertical="center"/>
    </xf>
    <xf numFmtId="0" fontId="7" fillId="31" borderId="24" xfId="0" applyFont="1" applyFill="1" applyBorder="1" applyAlignment="1">
      <alignment horizontal="center" vertical="center"/>
    </xf>
    <xf numFmtId="0" fontId="6" fillId="32" borderId="11" xfId="0" applyFont="1" applyFill="1" applyBorder="1" applyAlignment="1">
      <alignment horizontal="center" vertical="center"/>
    </xf>
    <xf numFmtId="0" fontId="7" fillId="33" borderId="13" xfId="0" applyFont="1" applyFill="1" applyBorder="1" applyAlignment="1">
      <alignment horizontal="center" vertical="center"/>
    </xf>
    <xf numFmtId="0" fontId="7" fillId="34" borderId="13" xfId="0" applyFont="1" applyFill="1" applyBorder="1" applyAlignment="1">
      <alignment horizontal="center" vertical="center"/>
    </xf>
    <xf numFmtId="0" fontId="6" fillId="32" borderId="0" xfId="0" applyFont="1" applyFill="1" applyBorder="1" applyAlignment="1">
      <alignment horizontal="center" vertical="center"/>
    </xf>
    <xf numFmtId="0" fontId="6" fillId="35" borderId="11" xfId="0" applyFont="1" applyFill="1" applyBorder="1" applyAlignment="1">
      <alignment horizontal="center" vertical="center"/>
    </xf>
    <xf numFmtId="0" fontId="7" fillId="36" borderId="13" xfId="0" applyFont="1" applyFill="1" applyBorder="1" applyAlignment="1">
      <alignment horizontal="center" vertical="center"/>
    </xf>
    <xf numFmtId="0" fontId="7" fillId="37" borderId="13" xfId="0" applyFont="1" applyFill="1" applyBorder="1" applyAlignment="1">
      <alignment horizontal="center" vertical="center"/>
    </xf>
    <xf numFmtId="0" fontId="7" fillId="37" borderId="15" xfId="0" applyFont="1" applyFill="1" applyBorder="1" applyAlignment="1">
      <alignment horizontal="center" vertical="center"/>
    </xf>
    <xf numFmtId="0" fontId="7" fillId="38" borderId="25" xfId="0" applyFont="1" applyFill="1" applyBorder="1" applyAlignment="1">
      <alignment horizontal="center" vertical="center"/>
    </xf>
    <xf numFmtId="0" fontId="7" fillId="39" borderId="13" xfId="0" applyFont="1" applyFill="1" applyBorder="1" applyAlignment="1">
      <alignment horizontal="center" vertical="center"/>
    </xf>
    <xf numFmtId="0" fontId="7" fillId="40" borderId="13" xfId="0" applyFont="1" applyFill="1" applyBorder="1" applyAlignment="1">
      <alignment horizontal="center" vertical="center"/>
    </xf>
    <xf numFmtId="0" fontId="7" fillId="41" borderId="13" xfId="0" applyFont="1" applyFill="1" applyBorder="1" applyAlignment="1">
      <alignment horizontal="center" vertical="center"/>
    </xf>
    <xf numFmtId="0" fontId="7" fillId="38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4" fillId="42" borderId="0" xfId="0" applyFont="1" applyFill="1" applyBorder="1" applyAlignment="1">
      <alignment horizontal="center" vertical="center"/>
    </xf>
    <xf numFmtId="0" fontId="4" fillId="42" borderId="22" xfId="0" applyFont="1" applyFill="1" applyBorder="1" applyAlignment="1">
      <alignment horizontal="center" vertical="center"/>
    </xf>
    <xf numFmtId="0" fontId="0" fillId="43" borderId="26" xfId="0" applyFont="1" applyFill="1" applyBorder="1" applyAlignment="1">
      <alignment horizontal="center" vertical="center"/>
    </xf>
    <xf numFmtId="0" fontId="0" fillId="43" borderId="23" xfId="0" applyFont="1" applyFill="1" applyBorder="1" applyAlignment="1">
      <alignment horizontal="center" vertical="center"/>
    </xf>
    <xf numFmtId="0" fontId="0" fillId="44" borderId="21" xfId="0" applyFont="1" applyFill="1" applyBorder="1" applyAlignment="1">
      <alignment horizontal="center" vertical="center"/>
    </xf>
    <xf numFmtId="0" fontId="0" fillId="44" borderId="4" xfId="0" applyFont="1" applyFill="1" applyBorder="1" applyAlignment="1">
      <alignment horizontal="center" vertical="center"/>
    </xf>
    <xf numFmtId="0" fontId="0" fillId="43" borderId="21" xfId="0" applyFont="1" applyFill="1" applyBorder="1" applyAlignment="1">
      <alignment horizontal="center" vertical="center"/>
    </xf>
    <xf numFmtId="0" fontId="0" fillId="43" borderId="4" xfId="0" applyFont="1" applyFill="1" applyBorder="1" applyAlignment="1">
      <alignment horizontal="center" vertical="center"/>
    </xf>
    <xf numFmtId="0" fontId="9" fillId="43" borderId="4" xfId="0" applyFont="1" applyFill="1" applyBorder="1" applyAlignment="1">
      <alignment horizontal="center" vertical="center"/>
    </xf>
    <xf numFmtId="0" fontId="0" fillId="45" borderId="26" xfId="0" applyFont="1" applyFill="1" applyBorder="1" applyAlignment="1">
      <alignment horizontal="center" vertical="center"/>
    </xf>
    <xf numFmtId="0" fontId="0" fillId="45" borderId="23" xfId="0" applyFont="1" applyFill="1" applyBorder="1" applyAlignment="1">
      <alignment horizontal="center" vertical="center"/>
    </xf>
    <xf numFmtId="0" fontId="0" fillId="46" borderId="21" xfId="0" applyFont="1" applyFill="1" applyBorder="1" applyAlignment="1">
      <alignment horizontal="center" vertical="center"/>
    </xf>
    <xf numFmtId="0" fontId="0" fillId="45" borderId="21" xfId="0" applyFont="1" applyFill="1" applyBorder="1" applyAlignment="1">
      <alignment horizontal="center" vertical="center"/>
    </xf>
    <xf numFmtId="0" fontId="0" fillId="45" borderId="4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0" fillId="47" borderId="0" xfId="0" applyFill="1" applyAlignment="1">
      <alignment horizontal="center" vertical="center"/>
    </xf>
    <xf numFmtId="0" fontId="0" fillId="45" borderId="0" xfId="0" applyFont="1" applyFill="1" applyBorder="1" applyAlignment="1">
      <alignment horizontal="center" vertical="center"/>
    </xf>
    <xf numFmtId="0" fontId="0" fillId="45" borderId="22" xfId="0" applyFont="1" applyFill="1" applyBorder="1" applyAlignment="1">
      <alignment horizontal="center" vertical="center"/>
    </xf>
    <xf numFmtId="0" fontId="0" fillId="48" borderId="26" xfId="0" applyFont="1" applyFill="1" applyBorder="1" applyAlignment="1">
      <alignment horizontal="center" vertical="center"/>
    </xf>
    <xf numFmtId="0" fontId="0" fillId="48" borderId="23" xfId="0" applyFont="1" applyFill="1" applyBorder="1" applyAlignment="1">
      <alignment horizontal="center" vertical="center"/>
    </xf>
    <xf numFmtId="0" fontId="0" fillId="49" borderId="21" xfId="0" applyFont="1" applyFill="1" applyBorder="1" applyAlignment="1">
      <alignment horizontal="center" vertical="center"/>
    </xf>
    <xf numFmtId="0" fontId="0" fillId="49" borderId="4" xfId="0" applyFont="1" applyFill="1" applyBorder="1" applyAlignment="1">
      <alignment horizontal="center" vertical="center"/>
    </xf>
    <xf numFmtId="0" fontId="0" fillId="48" borderId="21" xfId="0" applyFont="1" applyFill="1" applyBorder="1" applyAlignment="1">
      <alignment horizontal="center" vertical="center"/>
    </xf>
    <xf numFmtId="0" fontId="0" fillId="48" borderId="4" xfId="0" applyFont="1" applyFill="1" applyBorder="1" applyAlignment="1">
      <alignment horizontal="center" vertical="center"/>
    </xf>
    <xf numFmtId="0" fontId="0" fillId="50" borderId="26" xfId="0" applyFont="1" applyFill="1" applyBorder="1" applyAlignment="1">
      <alignment horizontal="center" vertical="center"/>
    </xf>
    <xf numFmtId="0" fontId="0" fillId="50" borderId="23" xfId="0" applyFont="1" applyFill="1" applyBorder="1" applyAlignment="1">
      <alignment horizontal="center" vertical="center"/>
    </xf>
    <xf numFmtId="0" fontId="0" fillId="51" borderId="21" xfId="0" applyFont="1" applyFill="1" applyBorder="1" applyAlignment="1">
      <alignment horizontal="center" vertical="center"/>
    </xf>
    <xf numFmtId="0" fontId="0" fillId="51" borderId="4" xfId="0" applyFont="1" applyFill="1" applyBorder="1" applyAlignment="1">
      <alignment horizontal="center" vertical="center"/>
    </xf>
    <xf numFmtId="0" fontId="0" fillId="50" borderId="21" xfId="0" applyFont="1" applyFill="1" applyBorder="1" applyAlignment="1">
      <alignment horizontal="center" vertical="center"/>
    </xf>
    <xf numFmtId="0" fontId="0" fillId="50" borderId="4" xfId="0" applyFont="1" applyFill="1" applyBorder="1" applyAlignment="1">
      <alignment horizontal="center" vertical="center"/>
    </xf>
    <xf numFmtId="0" fontId="7" fillId="33" borderId="27" xfId="0" applyFont="1" applyFill="1" applyBorder="1" applyAlignment="1">
      <alignment horizontal="center" vertical="center"/>
    </xf>
    <xf numFmtId="0" fontId="0" fillId="52" borderId="0" xfId="0" applyFill="1" applyAlignment="1">
      <alignment horizontal="center" vertical="center"/>
    </xf>
    <xf numFmtId="0" fontId="0" fillId="53" borderId="0" xfId="0" applyFill="1" applyAlignment="1">
      <alignment horizontal="center" vertical="center"/>
    </xf>
    <xf numFmtId="0" fontId="1" fillId="54" borderId="10" xfId="0" applyFont="1" applyFill="1" applyBorder="1" applyAlignment="1">
      <alignment horizontal="center" vertical="center" wrapText="1"/>
    </xf>
    <xf numFmtId="0" fontId="1" fillId="54" borderId="9" xfId="0" applyFont="1" applyFill="1" applyBorder="1" applyAlignment="1">
      <alignment horizontal="center" vertical="center" wrapText="1"/>
    </xf>
    <xf numFmtId="0" fontId="2" fillId="53" borderId="1" xfId="0" applyFont="1" applyFill="1" applyBorder="1" applyAlignment="1">
      <alignment horizontal="center" vertical="center" wrapText="1"/>
    </xf>
    <xf numFmtId="0" fontId="1" fillId="53" borderId="1" xfId="0" applyFont="1" applyFill="1" applyBorder="1" applyAlignment="1">
      <alignment horizontal="center" vertical="center" wrapText="1"/>
    </xf>
    <xf numFmtId="10" fontId="1" fillId="53" borderId="1" xfId="0" applyNumberFormat="1" applyFont="1" applyFill="1" applyBorder="1" applyAlignment="1">
      <alignment horizontal="center" vertical="center" wrapText="1"/>
    </xf>
    <xf numFmtId="0" fontId="1" fillId="55" borderId="6" xfId="0" applyFont="1" applyFill="1" applyBorder="1" applyAlignment="1">
      <alignment horizontal="center" vertical="center" wrapText="1"/>
    </xf>
    <xf numFmtId="0" fontId="1" fillId="55" borderId="1" xfId="0" applyFont="1" applyFill="1" applyBorder="1" applyAlignment="1">
      <alignment horizontal="center" vertical="center" wrapText="1"/>
    </xf>
    <xf numFmtId="0" fontId="1" fillId="56" borderId="1" xfId="0" applyFont="1" applyFill="1" applyBorder="1" applyAlignment="1">
      <alignment horizontal="center" vertical="center" wrapText="1"/>
    </xf>
    <xf numFmtId="10" fontId="1" fillId="5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87">
    <dxf>
      <fill>
        <patternFill patternType="solid">
          <fgColor theme="4" tint="0.59999389629810485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solid">
          <fgColor theme="4" tint="0.59999389629810485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ill>
        <patternFill patternType="solid">
          <bgColor theme="7" tint="0.39997558519241921"/>
        </patternFill>
      </fill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7"/>
          <bgColor theme="7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theme="4" tint="0.79998168889431442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solid">
          <fgColor theme="4" tint="0.79998168889431442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ill>
        <patternFill patternType="solid">
          <bgColor theme="6" tint="0.59999389629810485"/>
        </patternFill>
      </fill>
    </dxf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theme="4" tint="0.79998168889431442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</border>
    </dxf>
    <dxf>
      <fill>
        <patternFill patternType="solid">
          <bgColor theme="6" tint="0.59999389629810485"/>
        </patternFill>
      </fill>
    </dxf>
    <dxf>
      <fill>
        <patternFill patternType="solid">
          <fgColor theme="4" tint="0.79998168889431442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ill>
        <patternFill patternType="solid"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CE6F1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CE6F1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CE6F1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2DCDB"/>
          <bgColor rgb="FFF2DCD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/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CE6F1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/>
        <top style="thin">
          <color theme="0"/>
        </top>
        <bottom style="thin">
          <color theme="0"/>
        </bottom>
      </border>
    </dxf>
    <dxf>
      <border outline="0">
        <bottom style="thick">
          <color rgb="FFFFFFFF"/>
        </bottom>
      </border>
    </dxf>
    <dxf>
      <border outline="0">
        <top style="thin">
          <color rgb="FFFFFFFF"/>
        </top>
      </border>
    </dxf>
    <dxf>
      <border outline="0">
        <bottom style="thin">
          <color rgb="FFFFFFFF"/>
        </bottom>
      </border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C0504D"/>
          <bgColor rgb="FFC0504D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CE6F1"/>
          <bgColor rgb="FFDCE6F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CHANCES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NCAAF!$F$2:$F$3</c:f>
              <c:numCache>
                <c:formatCode>0.00%</c:formatCode>
                <c:ptCount val="2"/>
                <c:pt idx="0">
                  <c:v>0.93200000000000005</c:v>
                </c:pt>
                <c:pt idx="1">
                  <c:v>6.8000000000000005E-2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A-AD4E-81A1-3F8AC4CD130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1702661</xdr:colOff>
      <xdr:row>0</xdr:row>
      <xdr:rowOff>0</xdr:rowOff>
    </xdr:from>
    <xdr:to>
      <xdr:col>8</xdr:col>
      <xdr:colOff>2136092</xdr:colOff>
      <xdr:row>3</xdr:row>
      <xdr:rowOff>206358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E8B0EA-0FB2-6746-9F15-ADD132C3E4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E360A2C-D859-C245-96E6-AA8353C3DD21}" name="CFBAOF" displayName="CFBAOF" ref="S1:T112" totalsRowShown="0" headerRowDxfId="11" dataDxfId="10">
  <autoFilter ref="S1:T112" xr:uid="{B0BFF624-ADF5-D14C-8738-B2A964C28B55}"/>
  <tableColumns count="2">
    <tableColumn id="1" xr3:uid="{540F5175-6112-AE45-9883-C9F9CD5862D7}" name="Teams Away" dataDxfId="9"/>
    <tableColumn id="2" xr3:uid="{08977BAE-E949-9B41-AD4B-DF134AABCBDC}" name="Offense" dataDxfId="8">
      <calculatedColumnFormula>K2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D7DD86E-51EE-9B4B-AF01-AE5A50DC218F}" name="CFBADF" displayName="CFBADF" ref="Y1:Z112" totalsRowShown="0" headerRowDxfId="22" dataDxfId="13">
  <autoFilter ref="Y1:Z112" xr:uid="{F27C54DE-25BC-3449-A4BB-CB5976DFC83C}"/>
  <tableColumns count="2">
    <tableColumn id="1" xr3:uid="{7E304E91-3ACB-9A4D-8142-BB3088E19B18}" name="Teams Away" dataDxfId="14"/>
    <tableColumn id="2" xr3:uid="{FC7C0454-B563-ED44-B518-EBCE58595004}" name="Defensive Points" dataDxfId="12">
      <calculatedColumnFormula>N2</calculatedColumnFormula>
    </tableColumn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D8784EF-FD60-0E4D-A104-CFE3B22B41C9}" name="CFBOFF" displayName="CFBOFF" ref="J1:K112" totalsRowShown="0" headerRowDxfId="19">
  <autoFilter ref="J1:K112" xr:uid="{8B8BCEF4-3F9A-2E46-9A58-4DA9BD6195EC}"/>
  <tableColumns count="2">
    <tableColumn id="1" xr3:uid="{48DCACA7-F18F-7E48-89AC-13318829D107}" name="Teams " dataDxfId="21"/>
    <tableColumn id="2" xr3:uid="{657AE369-0C1C-3A4C-AE35-8F49162FE2AE}" name="Offensive Points" dataDxfId="2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9EE4151-26AE-9F4B-A2C6-5E780E1E48F1}" name="CFBDEF" displayName="CFBDEF" ref="M1:N112" totalsRowShown="0" headerRowDxfId="16" dataDxfId="15">
  <autoFilter ref="M1:N112" xr:uid="{A9449379-364E-1944-A424-0AF0FEAC277F}"/>
  <tableColumns count="2">
    <tableColumn id="1" xr3:uid="{E0224156-D85B-3847-948E-DEAD74957812}" name="Teams " dataDxfId="18"/>
    <tableColumn id="2" xr3:uid="{88DAF17E-A161-5340-8A5F-2FC6E422C1C2}" name="Offensive Points" dataDxfId="17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DD631CF-A069-0D4B-BB16-69591B8D8382}" name="CFBHDF" displayName="CFBHDF" ref="V1:W113" totalsRowShown="0" headerRowDxfId="3" dataDxfId="2">
  <autoFilter ref="V1:W113" xr:uid="{17717A67-6F93-5145-AE87-23D1134352F1}"/>
  <tableColumns count="2">
    <tableColumn id="1" xr3:uid="{D400904C-93F6-8742-8573-79649046D73C}" name="Home " dataDxfId="1"/>
    <tableColumn id="2" xr3:uid="{8D3C0A81-51DE-D742-9A98-9C4C6F025E19}" name="Defense" dataDxfId="0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F2A2B31-C73A-D042-97A7-33798B3A7781}" name="CFBHOF" displayName="CFBHOF" ref="P1:Q112" totalsRowShown="0" headerRowDxfId="7" tableBorderDxfId="6">
  <autoFilter ref="P1:Q112" xr:uid="{7BEF2BAE-7F6C-2941-9A72-181965F22400}"/>
  <tableColumns count="2">
    <tableColumn id="1" xr3:uid="{7A29F5F4-4288-2E40-B10B-AC88594FBA69}" name="Teams Home" dataDxfId="5"/>
    <tableColumn id="2" xr3:uid="{62BC1DC3-07DA-DE49-855E-C6028594F32A}" name="Offensive Points" dataDxfId="4">
      <calculatedColumnFormula>K2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49515F7-6BE8-7A41-831D-B785E9070A52}" name="Table110" displayName="Table110" ref="J1:K33" totalsRowShown="0" headerRowDxfId="86" dataDxfId="85">
  <autoFilter ref="J1:K33" xr:uid="{5AFD5209-22A9-A74F-A6FD-C5FD124D50EF}"/>
  <tableColumns count="2">
    <tableColumn id="1" xr3:uid="{0FF08CE6-B067-5B4E-9E60-4042B462B4A4}" name="Teams " dataDxfId="84"/>
    <tableColumn id="2" xr3:uid="{C4533F3A-AFE0-EF4D-B134-9AF918BB5EF3}" name="Offensive Points" dataDxfId="83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1ABE9F3-71FB-724E-BAAA-6835028DAB18}" name="Table311" displayName="Table311" ref="M1:N33" totalsRowShown="0" headerRowDxfId="82" dataDxfId="81">
  <autoFilter ref="M1:N33" xr:uid="{49798BBA-3494-A040-9364-FC209F876908}"/>
  <tableColumns count="2">
    <tableColumn id="1" xr3:uid="{BCA5D12F-A658-954F-BB6F-447251D9DEEB}" name="Teams " dataDxfId="80"/>
    <tableColumn id="2" xr3:uid="{BE272E86-012E-254B-BA56-C47208B95CF6}" name="Defensive points" dataDxfId="79"/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3612042-B0A4-884A-BDC7-CDE74E2840BC}" name="Table1512" displayName="Table1512" ref="P1:Q33" totalsRowShown="0" headerRowDxfId="78" dataDxfId="77">
  <autoFilter ref="P1:Q33" xr:uid="{B916EE71-C472-0E43-BD51-6481094BA6F4}"/>
  <tableColumns count="2">
    <tableColumn id="1" xr3:uid="{FF55C7C9-065C-7545-AE8A-4BCCEE6F9DD7}" name="Teams Home" dataDxfId="76"/>
    <tableColumn id="2" xr3:uid="{4C6B4710-6C8B-CF49-824A-80570EDAA90F}" name="Offensive Points" dataDxfId="75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8196D5E-7170-614C-929A-FB663561C60D}" name="Table15613" displayName="Table15613" ref="S1:T33" totalsRowShown="0" headerRowDxfId="74" dataDxfId="73">
  <autoFilter ref="S1:T33" xr:uid="{7A56E142-C01B-054B-84DD-8B552CE93B91}"/>
  <tableColumns count="2">
    <tableColumn id="1" xr3:uid="{43166081-55FF-E644-8998-D769BD79D1BE}" name="Teams Away" dataDxfId="72"/>
    <tableColumn id="2" xr3:uid="{F6E8B0A5-6788-2445-8BA5-B25830285A2F}" name="Offensive Points" dataDxfId="71"/>
  </tableColumns>
  <tableStyleInfo name="TableStyleMedium1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F84C583-9387-BF43-825F-B2C8479159B6}" name="Table15714" displayName="Table15714" ref="V1:W33" totalsRowShown="0" headerRowDxfId="70" dataDxfId="69">
  <autoFilter ref="V1:W33" xr:uid="{430261CD-BD19-8A46-B2D1-EC7189C8E8A0}"/>
  <tableColumns count="2">
    <tableColumn id="1" xr3:uid="{537724ED-CAF7-F046-9050-8A33AAD93D3E}" name="Teams Home" dataDxfId="68"/>
    <tableColumn id="2" xr3:uid="{81AE4E9D-2A98-1643-83FC-C24B271600E6}" name="Defensive Points" dataDxfId="67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08F2492-D6F2-7748-BFBA-6AC0BC2A527F}" name="Table156915" displayName="Table156915" ref="Y1:Z33" totalsRowShown="0" headerRowDxfId="66" dataDxfId="65">
  <autoFilter ref="Y1:Z33" xr:uid="{F418A0C8-76E6-FD4E-B88B-8C8408D03367}"/>
  <tableColumns count="2">
    <tableColumn id="1" xr3:uid="{05750C9C-ED57-294D-9A18-BF0F11B10D97}" name="Teams Away" dataDxfId="64"/>
    <tableColumn id="2" xr3:uid="{F3D6CC22-78C4-9D46-A731-3FF2BD13ABAA}" name="Defensive Points" dataDxfId="63"/>
  </tableColumns>
  <tableStyleInfo name="TableStyleMedium1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E1826F-A3A7-3741-8D33-352F23360A66}" name="Table1" displayName="Table1" ref="J1:K33" totalsRowShown="0" headerRowDxfId="62" dataDxfId="61">
  <autoFilter ref="J1:K33" xr:uid="{AB957717-FD47-634C-8E47-2D1521E30371}"/>
  <tableColumns count="2">
    <tableColumn id="1" xr3:uid="{F28FE5CD-F224-B94F-B1A7-6BA14C8C3449}" name="Teams " dataDxfId="60"/>
    <tableColumn id="2" xr3:uid="{F56A8AD9-9426-E44D-8567-57C225EFBA9D}" name="Offensive Points" dataDxfId="59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125588-6521-E146-A321-6B488FEF9795}" name="Table3" displayName="Table3" ref="M1:N33" totalsRowShown="0" headerRowDxfId="58" dataDxfId="57">
  <autoFilter ref="M1:N33" xr:uid="{83220DD3-7969-0347-B4CE-70565D829C5F}"/>
  <tableColumns count="2">
    <tableColumn id="1" xr3:uid="{700ABE5F-F736-CB4F-A7E4-71CDA16C524A}" name="Teams " dataDxfId="56"/>
    <tableColumn id="2" xr3:uid="{6CBA4F62-68E3-404E-AD76-FA118E328AD1}" name="Defensive points" dataDxfId="55"/>
  </tableColumns>
  <tableStyleInfo name="TableStyleMedium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F095470-2962-554F-98ED-6BBD80B12B65}" name="NFLHOF" displayName="NFLHOF" ref="P1:Q33" totalsRowShown="0" headerRowDxfId="54" dataDxfId="53">
  <autoFilter ref="P1:Q33" xr:uid="{EAC87308-116C-6A4B-8763-DB22EAF554A1}"/>
  <tableColumns count="2">
    <tableColumn id="1" xr3:uid="{1109CA0F-B073-F342-ACBB-7924CB3AF1D3}" name="Teams Home" dataDxfId="52"/>
    <tableColumn id="2" xr3:uid="{A20EEB3A-2171-644E-8B4B-728777C29D9C}" name="Offensive Points" dataDxfId="51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F17F8CD-2C25-F54F-B55D-9C693687076F}" name="NFLAOF" displayName="NFLAOF" ref="S1:T33" totalsRowShown="0" headerRowDxfId="50" dataDxfId="49">
  <autoFilter ref="S1:T33" xr:uid="{B0BFF624-ADF5-D14C-8738-B2A964C28B55}"/>
  <tableColumns count="2">
    <tableColumn id="1" xr3:uid="{C076FE17-7855-C344-BC68-030A0398CD68}" name="Teams Away" dataDxfId="48"/>
    <tableColumn id="2" xr3:uid="{C015816F-7932-D04E-B690-A0B1D8284D63}" name="Offensive Points" dataDxfId="47"/>
  </tableColumns>
  <tableStyleInfo name="TableStyleMedium1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288F0F8-265A-A842-A6F8-962D6F01F660}" name="NFLHDF" displayName="NFLHDF" ref="V1:W33" totalsRowShown="0" headerRowDxfId="46" dataDxfId="45">
  <autoFilter ref="V1:W33" xr:uid="{0D8B4EFB-4D27-CA40-BA3E-8F40A797FE28}"/>
  <tableColumns count="2">
    <tableColumn id="1" xr3:uid="{253C50D7-C8A2-6D43-B5CB-355A58DE3EB2}" name="Teams Home" dataDxfId="44"/>
    <tableColumn id="2" xr3:uid="{5C8E1015-04AB-3248-8A01-4AB24490F9C2}" name="Defensive Points" dataDxfId="43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F72DAE8-7606-8B44-8819-E291D89A7145}" name="NFLADF" displayName="NFLADF" ref="Y1:Z33" totalsRowShown="0" headerRowDxfId="42" dataDxfId="41">
  <autoFilter ref="Y1:Z33" xr:uid="{F27C54DE-25BC-3449-A4BB-CB5976DFC83C}"/>
  <tableColumns count="2">
    <tableColumn id="1" xr3:uid="{2D232676-0BD7-0542-B14B-1CB9DF80B6FF}" name="Teams Away" dataDxfId="40"/>
    <tableColumn id="2" xr3:uid="{24A3F1A0-3A9D-584B-90B3-47C55503F355}" name="Defensive Points" dataDxfId="39"/>
  </tableColumns>
  <tableStyleInfo name="TableStyleMedium1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E4475A6-97ED-554C-992B-C10B0FF20F80}" name="Table16" displayName="Table16" ref="J1:K31" totalsRowShown="0">
  <autoFilter ref="J1:K31" xr:uid="{576B84D5-2B24-7B43-83D1-EE134D6516CB}"/>
  <tableColumns count="2">
    <tableColumn id="1" xr3:uid="{4563334A-A688-B945-8245-C12DFB4A13C9}" name="Teams " dataDxfId="38"/>
    <tableColumn id="2" xr3:uid="{C4163995-24C6-6E4D-9AE8-8F64FDF9200E}" name="Offensive Points" dataDxfId="37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2225EF6-010F-084E-BDF8-9B34CA6F7F54}" name="Table17" displayName="Table17" ref="M1:N31" totalsRowShown="0" headerRowDxfId="36" headerRowBorderDxfId="35" tableBorderDxfId="34" totalsRowBorderDxfId="33">
  <autoFilter ref="M1:N31" xr:uid="{9091A5FA-DD73-3F46-83B8-D72B7CDED9F4}"/>
  <tableColumns count="2">
    <tableColumn id="1" xr3:uid="{7822C693-7E76-7446-BDD7-565DA037BAC2}" name="Teams " dataDxfId="26"/>
    <tableColumn id="2" xr3:uid="{CD124DDD-3ECC-0C4B-8B0D-74ABE2F68605}" name="Defensive points" dataDxfId="27"/>
  </tableColumns>
  <tableStyleInfo name="TableStyleLight1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8FD4EBA-BE6B-6945-8927-2F7209813E88}" name="NBAAOF" displayName="NBAAOF" ref="S1:T31" totalsRowShown="0">
  <autoFilter ref="S1:T31" xr:uid="{26DCC76C-7527-CF49-8558-BE913EA7D033}"/>
  <tableColumns count="2">
    <tableColumn id="1" xr3:uid="{13FA5667-C3D2-5046-82FE-7BF2931AE499}" name="Teams " dataDxfId="25"/>
    <tableColumn id="2" xr3:uid="{5EF67284-9517-1C4E-A64F-3FECCDF61F28}" name="Offensive Points" dataDxfId="24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E42F99F-2CA8-274C-9A3C-B64812098122}" name="NBAHDF" displayName="NBAHDF" ref="V1:W31" totalsRowShown="0" headerRowBorderDxfId="32">
  <autoFilter ref="V1:W31" xr:uid="{5827A49E-B3A0-DE44-B7E4-D61FBFCD106B}"/>
  <tableColumns count="2">
    <tableColumn id="1" xr3:uid="{58233423-EF20-1045-BF39-075C2098FB53}" name="Teams "/>
    <tableColumn id="2" xr3:uid="{1606E167-85C6-2941-A224-440D859CF05B}" name="Defensive Points" dataDxfId="31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760E8A6-B875-2A4B-B8DA-E3402C0620B2}" name="NBAADF" displayName="NBAADF" ref="Y1:Z31" totalsRowShown="0">
  <autoFilter ref="Y1:Z31" xr:uid="{22607BE7-75F9-844E-B5C1-9719E77D5129}"/>
  <tableColumns count="2">
    <tableColumn id="1" xr3:uid="{3F9EFDF2-35F6-4741-8456-59B87AF56081}" name="Teams " dataDxfId="23"/>
    <tableColumn id="2" xr3:uid="{54044FD1-EBFD-5240-8465-B1909E29AA3B}" name="Defensive Points" dataDxfId="30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1776DD-D8E6-894E-B98C-79A2D3AA8CB7}" name="NBAHOF" displayName="NBAHOF" ref="P1:Q31" totalsRowShown="0">
  <autoFilter ref="P1:Q31" xr:uid="{98F7E1D1-0417-294B-A941-71858E46883B}"/>
  <tableColumns count="2">
    <tableColumn id="1" xr3:uid="{2F7AB191-D758-D845-A18A-EA38DE7FC2C1}" name="Teams " dataDxfId="29"/>
    <tableColumn id="2" xr3:uid="{CF310E41-9E71-4340-8B6C-6E24A1F47498}" name="Offensive Points" dataDxfId="2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7" Type="http://schemas.openxmlformats.org/officeDocument/2006/relationships/table" Target="../tables/table24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23.xml"/><Relationship Id="rId5" Type="http://schemas.openxmlformats.org/officeDocument/2006/relationships/table" Target="../tables/table22.xml"/><Relationship Id="rId4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0AEFD-C597-FB4C-B178-1D59C5D8A51E}">
  <sheetPr>
    <outlinePr summaryBelow="0"/>
  </sheetPr>
  <dimension ref="A1:AD1007"/>
  <sheetViews>
    <sheetView tabSelected="1" zoomScale="112" zoomScaleNormal="200" workbookViewId="0">
      <selection activeCell="H3" sqref="H3"/>
    </sheetView>
  </sheetViews>
  <sheetFormatPr baseColWidth="10" defaultColWidth="8.83203125" defaultRowHeight="15"/>
  <cols>
    <col min="1" max="1" width="16.1640625" style="4" customWidth="1"/>
    <col min="2" max="2" width="15.83203125" style="4" customWidth="1"/>
    <col min="3" max="3" width="18.1640625" style="4" customWidth="1"/>
    <col min="4" max="4" width="16.1640625" style="4" customWidth="1"/>
    <col min="5" max="5" width="17.5" style="4" customWidth="1"/>
    <col min="6" max="6" width="16.5" style="4" customWidth="1"/>
    <col min="7" max="7" width="16.1640625" style="4" customWidth="1"/>
    <col min="8" max="8" width="33.6640625" style="4" customWidth="1"/>
    <col min="9" max="9" width="30.6640625" style="4" customWidth="1"/>
    <col min="10" max="10" width="22" style="4" customWidth="1"/>
    <col min="11" max="11" width="16.6640625" style="4" customWidth="1"/>
    <col min="12" max="12" width="17" style="4" customWidth="1"/>
    <col min="13" max="13" width="20.5" style="4" customWidth="1"/>
    <col min="14" max="14" width="17" style="4" customWidth="1"/>
    <col min="15" max="15" width="8.83203125" style="4"/>
    <col min="16" max="16" width="24.5" style="4" customWidth="1"/>
    <col min="17" max="17" width="16.6640625" style="4" customWidth="1"/>
    <col min="18" max="18" width="8.83203125" style="4"/>
    <col min="19" max="19" width="19.5" style="4" customWidth="1"/>
    <col min="20" max="20" width="16.6640625" style="4" customWidth="1"/>
    <col min="21" max="21" width="5.83203125" style="4" customWidth="1"/>
    <col min="22" max="22" width="22.5" style="4" customWidth="1"/>
    <col min="23" max="23" width="16.5" style="4" customWidth="1"/>
    <col min="24" max="24" width="8.83203125" style="4"/>
    <col min="25" max="25" width="23.1640625" style="4" customWidth="1"/>
    <col min="26" max="26" width="16.6640625" style="4" customWidth="1"/>
    <col min="27" max="16384" width="8.83203125" style="4"/>
  </cols>
  <sheetData>
    <row r="1" spans="1:30" ht="16" thickBot="1">
      <c r="A1" s="8" t="s">
        <v>8</v>
      </c>
      <c r="B1" s="8" t="s">
        <v>46</v>
      </c>
      <c r="C1" s="9" t="s">
        <v>47</v>
      </c>
      <c r="D1" s="1" t="s">
        <v>9</v>
      </c>
      <c r="E1" s="1" t="s">
        <v>10</v>
      </c>
      <c r="F1" s="1" t="s">
        <v>11</v>
      </c>
      <c r="G1" s="2"/>
      <c r="J1" s="86" t="s">
        <v>13</v>
      </c>
      <c r="K1" s="87" t="s">
        <v>48</v>
      </c>
      <c r="M1" s="93" t="s">
        <v>13</v>
      </c>
      <c r="N1" s="94" t="s">
        <v>48</v>
      </c>
      <c r="P1" s="107" t="s">
        <v>81</v>
      </c>
      <c r="Q1" s="63" t="s">
        <v>48</v>
      </c>
      <c r="S1" s="4" t="s">
        <v>115</v>
      </c>
      <c r="T1" s="124" t="s">
        <v>330</v>
      </c>
      <c r="V1" s="108" t="s">
        <v>329</v>
      </c>
      <c r="W1" s="108" t="s">
        <v>328</v>
      </c>
      <c r="Y1" s="4" t="s">
        <v>115</v>
      </c>
      <c r="Z1" s="4" t="s">
        <v>114</v>
      </c>
    </row>
    <row r="2" spans="1:30" ht="40" customHeight="1" thickTop="1" thickBot="1">
      <c r="A2" s="125" t="s">
        <v>216</v>
      </c>
      <c r="B2" s="126">
        <f>VLOOKUP(A2,(CFBHOF[]),2,0)</f>
        <v>46.9</v>
      </c>
      <c r="C2" s="127">
        <f>VLOOKUP(A2,(CFBHDF[]),2,0)</f>
        <v>15.6</v>
      </c>
      <c r="D2" s="128">
        <f>SQRT(B2*C3)</f>
        <v>33.409878778588826</v>
      </c>
      <c r="E2" s="129">
        <f ca="1">NORMINV(RAND(), D2,7)</f>
        <v>34.05492191743361</v>
      </c>
      <c r="F2" s="130">
        <f>SUM(E8:E1007)/1000</f>
        <v>0.93200000000000005</v>
      </c>
      <c r="G2" s="2" t="str">
        <f xml:space="preserve"> A2</f>
        <v>Clemson Tigers</v>
      </c>
      <c r="J2" s="88" t="s">
        <v>216</v>
      </c>
      <c r="K2" s="89">
        <v>43.9</v>
      </c>
      <c r="M2" s="95" t="s">
        <v>216</v>
      </c>
      <c r="N2" s="96">
        <v>10.6</v>
      </c>
      <c r="P2" s="102" t="s">
        <v>216</v>
      </c>
      <c r="Q2" s="103">
        <f>K2+3</f>
        <v>46.9</v>
      </c>
      <c r="S2" s="117" t="s">
        <v>216</v>
      </c>
      <c r="T2" s="123">
        <f>K2-2</f>
        <v>41.9</v>
      </c>
      <c r="V2" s="111" t="s">
        <v>216</v>
      </c>
      <c r="W2" s="112">
        <f>N2+5</f>
        <v>15.6</v>
      </c>
      <c r="Y2" s="117" t="s">
        <v>216</v>
      </c>
      <c r="Z2" s="118">
        <f>N2+7</f>
        <v>17.600000000000001</v>
      </c>
      <c r="AB2" s="4" t="s">
        <v>116</v>
      </c>
      <c r="AC2" s="4" t="s">
        <v>123</v>
      </c>
      <c r="AD2" s="4" t="s">
        <v>124</v>
      </c>
    </row>
    <row r="3" spans="1:30" ht="40" customHeight="1" thickTop="1" thickBot="1">
      <c r="A3" s="131" t="s">
        <v>225</v>
      </c>
      <c r="B3" s="131">
        <f>VLOOKUP(A3,(CFBAOF[]),2,0)</f>
        <v>22.7</v>
      </c>
      <c r="C3" s="132">
        <f>VLOOKUP(A3,(CFBADF[]),2,0)</f>
        <v>23.8</v>
      </c>
      <c r="D3" s="133">
        <f>SQRT(B3*C2)</f>
        <v>18.818076416042103</v>
      </c>
      <c r="E3" s="133">
        <f ca="1">NORMINV(RAND(), D3,7)</f>
        <v>23.882968379794448</v>
      </c>
      <c r="F3" s="134">
        <f>SUM(F8:F1007)/1000</f>
        <v>6.8000000000000005E-2</v>
      </c>
      <c r="G3" s="2" t="str">
        <f>A3</f>
        <v>Miami Hurricanes</v>
      </c>
      <c r="J3" s="90" t="s">
        <v>217</v>
      </c>
      <c r="K3" s="48">
        <v>33.1</v>
      </c>
      <c r="M3" s="97" t="s">
        <v>217</v>
      </c>
      <c r="N3" s="98">
        <v>33.799999999999997</v>
      </c>
      <c r="P3" s="104" t="s">
        <v>217</v>
      </c>
      <c r="Q3" s="103">
        <f>K3+2</f>
        <v>35.1</v>
      </c>
      <c r="S3" s="119" t="s">
        <v>217</v>
      </c>
      <c r="T3" s="123">
        <f>K3-3</f>
        <v>30.1</v>
      </c>
      <c r="V3" s="113" t="s">
        <v>217</v>
      </c>
      <c r="W3" s="114">
        <f>N3-3</f>
        <v>30.799999999999997</v>
      </c>
      <c r="Y3" s="119" t="s">
        <v>217</v>
      </c>
      <c r="Z3" s="120">
        <f>N3+4</f>
        <v>37.799999999999997</v>
      </c>
      <c r="AB3" s="18" t="s">
        <v>117</v>
      </c>
      <c r="AC3" s="4">
        <v>-4</v>
      </c>
      <c r="AD3" s="4">
        <v>6</v>
      </c>
    </row>
    <row r="4" spans="1:30" ht="17" thickTop="1" thickBot="1">
      <c r="A4" s="2"/>
      <c r="B4" s="2"/>
      <c r="C4" s="2"/>
      <c r="D4" s="2"/>
      <c r="E4" s="2"/>
      <c r="F4" s="2"/>
      <c r="G4" s="2"/>
      <c r="J4" s="91" t="s">
        <v>218</v>
      </c>
      <c r="K4" s="92">
        <v>33.1</v>
      </c>
      <c r="M4" s="99" t="s">
        <v>218</v>
      </c>
      <c r="N4" s="100">
        <v>24.6</v>
      </c>
      <c r="P4" s="105" t="s">
        <v>218</v>
      </c>
      <c r="Q4" s="103">
        <f t="shared" ref="Q4:Q9" si="0">K4+2</f>
        <v>35.1</v>
      </c>
      <c r="S4" s="121" t="s">
        <v>218</v>
      </c>
      <c r="T4" s="123">
        <f t="shared" ref="T4:T15" si="1">K4-3</f>
        <v>30.1</v>
      </c>
      <c r="V4" s="115" t="s">
        <v>218</v>
      </c>
      <c r="W4" s="116">
        <f>N4-2</f>
        <v>22.6</v>
      </c>
      <c r="Y4" s="121" t="s">
        <v>218</v>
      </c>
      <c r="Z4" s="122">
        <f>N4+3</f>
        <v>27.6</v>
      </c>
      <c r="AB4" s="4" t="s">
        <v>118</v>
      </c>
      <c r="AC4" s="4">
        <v>-2</v>
      </c>
      <c r="AD4" s="4">
        <v>4</v>
      </c>
    </row>
    <row r="5" spans="1:30" ht="22" customHeight="1" thickTop="1" thickBot="1">
      <c r="A5" s="6"/>
      <c r="B5" s="1" t="s">
        <v>0</v>
      </c>
      <c r="C5" s="6"/>
      <c r="D5" s="6"/>
      <c r="E5" s="6"/>
      <c r="F5" s="1" t="s">
        <v>1</v>
      </c>
      <c r="G5" s="6"/>
      <c r="J5" s="90" t="s">
        <v>219</v>
      </c>
      <c r="K5" s="48">
        <v>32.1</v>
      </c>
      <c r="M5" s="97" t="s">
        <v>219</v>
      </c>
      <c r="N5" s="98">
        <v>26.5</v>
      </c>
      <c r="P5" s="104" t="s">
        <v>219</v>
      </c>
      <c r="Q5" s="103">
        <f t="shared" si="0"/>
        <v>34.1</v>
      </c>
      <c r="S5" s="119" t="s">
        <v>219</v>
      </c>
      <c r="T5" s="123">
        <f t="shared" si="1"/>
        <v>29.1</v>
      </c>
      <c r="V5" s="113" t="s">
        <v>219</v>
      </c>
      <c r="W5" s="116">
        <f t="shared" ref="W5:W9" si="2">N5-2</f>
        <v>24.5</v>
      </c>
      <c r="Y5" s="119" t="s">
        <v>219</v>
      </c>
      <c r="Z5" s="120">
        <f>N5+3</f>
        <v>29.5</v>
      </c>
      <c r="AB5" s="4" t="s">
        <v>119</v>
      </c>
      <c r="AC5" s="4">
        <v>-1</v>
      </c>
      <c r="AD5" s="4">
        <v>2</v>
      </c>
    </row>
    <row r="6" spans="1:30" ht="17" thickTop="1" thickBot="1">
      <c r="A6" s="2" t="s">
        <v>2</v>
      </c>
      <c r="B6" s="2" t="s">
        <v>3</v>
      </c>
      <c r="C6" s="2" t="s">
        <v>4</v>
      </c>
      <c r="D6" s="2"/>
      <c r="E6" s="2" t="s">
        <v>5</v>
      </c>
      <c r="F6" s="2" t="s">
        <v>6</v>
      </c>
      <c r="G6" s="2" t="s">
        <v>7</v>
      </c>
      <c r="J6" s="91" t="s">
        <v>220</v>
      </c>
      <c r="K6" s="92">
        <v>31.8</v>
      </c>
      <c r="M6" s="99" t="s">
        <v>220</v>
      </c>
      <c r="N6" s="100">
        <v>29.3</v>
      </c>
      <c r="P6" s="105" t="s">
        <v>220</v>
      </c>
      <c r="Q6" s="103">
        <f t="shared" si="0"/>
        <v>33.799999999999997</v>
      </c>
      <c r="S6" s="121" t="s">
        <v>220</v>
      </c>
      <c r="T6" s="123">
        <f t="shared" si="1"/>
        <v>28.8</v>
      </c>
      <c r="V6" s="115" t="s">
        <v>220</v>
      </c>
      <c r="W6" s="116">
        <f t="shared" si="2"/>
        <v>27.3</v>
      </c>
      <c r="Y6" s="121" t="s">
        <v>220</v>
      </c>
      <c r="Z6" s="120">
        <f t="shared" ref="Z6:Z15" si="3">N6+3</f>
        <v>32.299999999999997</v>
      </c>
      <c r="AB6" s="4" t="s">
        <v>120</v>
      </c>
      <c r="AC6" s="4">
        <v>0</v>
      </c>
      <c r="AD6" s="4">
        <v>0</v>
      </c>
    </row>
    <row r="7" spans="1:30" ht="17" thickTop="1" thickBot="1">
      <c r="A7" s="2" t="s">
        <v>12</v>
      </c>
      <c r="B7" s="2">
        <f ca="1">E2</f>
        <v>34.05492191743361</v>
      </c>
      <c r="C7" s="2">
        <f ca="1">E3</f>
        <v>23.882968379794448</v>
      </c>
      <c r="D7" s="2"/>
      <c r="E7" s="2">
        <f ca="1">IF(B7&gt;C7, 1, 0)</f>
        <v>1</v>
      </c>
      <c r="F7" s="2">
        <f ca="1">IF(B7&lt;C7, 1, 0)</f>
        <v>0</v>
      </c>
      <c r="G7" s="7">
        <f ca="1">IF(B7&gt;C7,B7-C7,C7-B7)</f>
        <v>10.171953537639162</v>
      </c>
      <c r="J7" s="90" t="s">
        <v>221</v>
      </c>
      <c r="K7" s="48">
        <v>30.7</v>
      </c>
      <c r="M7" s="97" t="s">
        <v>221</v>
      </c>
      <c r="N7" s="98">
        <v>23.7</v>
      </c>
      <c r="P7" s="104" t="s">
        <v>221</v>
      </c>
      <c r="Q7" s="103">
        <f t="shared" si="0"/>
        <v>32.700000000000003</v>
      </c>
      <c r="S7" s="119" t="s">
        <v>221</v>
      </c>
      <c r="T7" s="123">
        <f t="shared" si="1"/>
        <v>27.7</v>
      </c>
      <c r="V7" s="113" t="s">
        <v>221</v>
      </c>
      <c r="W7" s="116">
        <f t="shared" si="2"/>
        <v>21.7</v>
      </c>
      <c r="Y7" s="119" t="s">
        <v>221</v>
      </c>
      <c r="Z7" s="120">
        <f t="shared" si="3"/>
        <v>26.7</v>
      </c>
      <c r="AB7" s="4" t="s">
        <v>121</v>
      </c>
      <c r="AC7" s="4">
        <v>2</v>
      </c>
      <c r="AD7" s="4">
        <v>-2</v>
      </c>
    </row>
    <row r="8" spans="1:30" ht="17" thickTop="1" thickBot="1">
      <c r="A8" s="4">
        <v>1</v>
      </c>
      <c r="B8" s="4">
        <f t="dataTable" ref="B8:C1007" dt2D="0" dtr="0" r1="A4" ca="1"/>
        <v>31.014046511795911</v>
      </c>
      <c r="C8" s="4">
        <v>4.2657587250166298</v>
      </c>
      <c r="E8" s="2">
        <f t="shared" ref="E8:E71" si="4">IF(B8&gt;C8, 1, 0)</f>
        <v>1</v>
      </c>
      <c r="F8" s="2">
        <f t="shared" ref="F8:F71" si="5">IF(B8&lt;C8, 1, 0)</f>
        <v>0</v>
      </c>
      <c r="G8" s="7">
        <f t="shared" ref="G8:G71" si="6">IF(B8&gt;C8,B8-C8,C8-B8)</f>
        <v>26.748287786779279</v>
      </c>
      <c r="J8" s="91" t="s">
        <v>222</v>
      </c>
      <c r="K8" s="92">
        <v>29</v>
      </c>
      <c r="M8" s="99" t="s">
        <v>222</v>
      </c>
      <c r="N8" s="100">
        <v>31.7</v>
      </c>
      <c r="P8" s="105" t="s">
        <v>222</v>
      </c>
      <c r="Q8" s="103">
        <f t="shared" si="0"/>
        <v>31</v>
      </c>
      <c r="S8" s="121" t="s">
        <v>222</v>
      </c>
      <c r="T8" s="123">
        <f t="shared" si="1"/>
        <v>26</v>
      </c>
      <c r="V8" s="115" t="s">
        <v>222</v>
      </c>
      <c r="W8" s="116">
        <f t="shared" si="2"/>
        <v>29.7</v>
      </c>
      <c r="Y8" s="121" t="s">
        <v>222</v>
      </c>
      <c r="Z8" s="120">
        <f t="shared" si="3"/>
        <v>34.700000000000003</v>
      </c>
      <c r="AB8" s="4" t="s">
        <v>122</v>
      </c>
      <c r="AC8" s="4">
        <v>4</v>
      </c>
      <c r="AD8" s="4">
        <v>-4</v>
      </c>
    </row>
    <row r="9" spans="1:30" ht="17" thickTop="1" thickBot="1">
      <c r="A9" s="4">
        <v>2</v>
      </c>
      <c r="B9" s="4">
        <v>30.830020433686197</v>
      </c>
      <c r="C9" s="4">
        <v>15.611668801127157</v>
      </c>
      <c r="E9" s="2">
        <f t="shared" si="4"/>
        <v>1</v>
      </c>
      <c r="F9" s="2">
        <f t="shared" si="5"/>
        <v>0</v>
      </c>
      <c r="G9" s="7">
        <f t="shared" si="6"/>
        <v>15.21835163255904</v>
      </c>
      <c r="J9" s="90" t="s">
        <v>223</v>
      </c>
      <c r="K9" s="48">
        <v>28.3</v>
      </c>
      <c r="M9" s="97" t="s">
        <v>223</v>
      </c>
      <c r="N9" s="98">
        <v>30.7</v>
      </c>
      <c r="P9" s="104" t="s">
        <v>223</v>
      </c>
      <c r="Q9" s="103">
        <f t="shared" si="0"/>
        <v>30.3</v>
      </c>
      <c r="S9" s="119" t="s">
        <v>223</v>
      </c>
      <c r="T9" s="123">
        <f t="shared" si="1"/>
        <v>25.3</v>
      </c>
      <c r="V9" s="113" t="s">
        <v>223</v>
      </c>
      <c r="W9" s="116">
        <f t="shared" si="2"/>
        <v>28.7</v>
      </c>
      <c r="Y9" s="119" t="s">
        <v>223</v>
      </c>
      <c r="Z9" s="120">
        <f t="shared" si="3"/>
        <v>33.700000000000003</v>
      </c>
    </row>
    <row r="10" spans="1:30" ht="17" thickTop="1" thickBot="1">
      <c r="A10" s="4">
        <v>3</v>
      </c>
      <c r="B10" s="4">
        <v>22.622084716318458</v>
      </c>
      <c r="C10" s="4">
        <v>17.939561749181006</v>
      </c>
      <c r="E10" s="2">
        <f t="shared" si="4"/>
        <v>1</v>
      </c>
      <c r="F10" s="2">
        <f t="shared" si="5"/>
        <v>0</v>
      </c>
      <c r="G10" s="7">
        <f t="shared" si="6"/>
        <v>4.6825229671374515</v>
      </c>
      <c r="J10" s="91" t="s">
        <v>224</v>
      </c>
      <c r="K10" s="92">
        <v>27.9</v>
      </c>
      <c r="M10" s="99" t="s">
        <v>224</v>
      </c>
      <c r="N10" s="100">
        <v>28.5</v>
      </c>
      <c r="P10" s="105" t="s">
        <v>224</v>
      </c>
      <c r="Q10" s="103">
        <f>K10+3</f>
        <v>30.9</v>
      </c>
      <c r="S10" s="121" t="s">
        <v>224</v>
      </c>
      <c r="T10" s="123">
        <f t="shared" si="1"/>
        <v>24.9</v>
      </c>
      <c r="V10" s="115" t="s">
        <v>224</v>
      </c>
      <c r="W10" s="114">
        <f>N10-3</f>
        <v>25.5</v>
      </c>
      <c r="Y10" s="121" t="s">
        <v>224</v>
      </c>
      <c r="Z10" s="120">
        <f t="shared" si="3"/>
        <v>31.5</v>
      </c>
    </row>
    <row r="11" spans="1:30" ht="17" thickTop="1" thickBot="1">
      <c r="A11" s="4">
        <v>4</v>
      </c>
      <c r="B11" s="4">
        <v>26.033096189961171</v>
      </c>
      <c r="C11" s="4">
        <v>23.912952639630557</v>
      </c>
      <c r="E11" s="2">
        <f t="shared" si="4"/>
        <v>1</v>
      </c>
      <c r="F11" s="2">
        <f t="shared" si="5"/>
        <v>0</v>
      </c>
      <c r="G11" s="7">
        <f t="shared" si="6"/>
        <v>2.1201435503306136</v>
      </c>
      <c r="J11" s="90" t="s">
        <v>225</v>
      </c>
      <c r="K11" s="48">
        <v>25.7</v>
      </c>
      <c r="M11" s="97" t="s">
        <v>225</v>
      </c>
      <c r="N11" s="98">
        <v>20.8</v>
      </c>
      <c r="P11" s="104" t="s">
        <v>225</v>
      </c>
      <c r="Q11" s="103">
        <f>K11+3</f>
        <v>28.7</v>
      </c>
      <c r="S11" s="119" t="s">
        <v>225</v>
      </c>
      <c r="T11" s="123">
        <f t="shared" si="1"/>
        <v>22.7</v>
      </c>
      <c r="V11" s="113" t="s">
        <v>225</v>
      </c>
      <c r="W11" s="114">
        <f>N11-3</f>
        <v>17.8</v>
      </c>
      <c r="Y11" s="119" t="s">
        <v>225</v>
      </c>
      <c r="Z11" s="120">
        <f t="shared" si="3"/>
        <v>23.8</v>
      </c>
    </row>
    <row r="12" spans="1:30" ht="17" thickTop="1" thickBot="1">
      <c r="A12" s="4">
        <v>5</v>
      </c>
      <c r="B12" s="4">
        <v>40.384194353569264</v>
      </c>
      <c r="C12" s="4">
        <v>21.867317744147723</v>
      </c>
      <c r="E12" s="2">
        <f t="shared" si="4"/>
        <v>1</v>
      </c>
      <c r="F12" s="2">
        <f t="shared" si="5"/>
        <v>0</v>
      </c>
      <c r="G12" s="7">
        <f t="shared" si="6"/>
        <v>18.516876609421541</v>
      </c>
      <c r="J12" s="91" t="s">
        <v>226</v>
      </c>
      <c r="K12" s="92">
        <v>25.4</v>
      </c>
      <c r="M12" s="99" t="s">
        <v>226</v>
      </c>
      <c r="N12" s="100">
        <v>29.2</v>
      </c>
      <c r="P12" s="105" t="s">
        <v>226</v>
      </c>
      <c r="Q12" s="103">
        <f>K12+2</f>
        <v>27.4</v>
      </c>
      <c r="S12" s="121" t="s">
        <v>226</v>
      </c>
      <c r="T12" s="123">
        <f t="shared" si="1"/>
        <v>22.4</v>
      </c>
      <c r="V12" s="115" t="s">
        <v>226</v>
      </c>
      <c r="W12" s="114">
        <f>N12-2</f>
        <v>27.2</v>
      </c>
      <c r="Y12" s="121" t="s">
        <v>226</v>
      </c>
      <c r="Z12" s="120">
        <f t="shared" si="3"/>
        <v>32.200000000000003</v>
      </c>
    </row>
    <row r="13" spans="1:30" ht="17" thickTop="1" thickBot="1">
      <c r="A13" s="4">
        <v>6</v>
      </c>
      <c r="B13" s="4">
        <v>29.92249710517596</v>
      </c>
      <c r="C13" s="4">
        <v>22.675621809742058</v>
      </c>
      <c r="E13" s="2">
        <f t="shared" si="4"/>
        <v>1</v>
      </c>
      <c r="F13" s="2">
        <f t="shared" si="5"/>
        <v>0</v>
      </c>
      <c r="G13" s="7">
        <f t="shared" si="6"/>
        <v>7.2468752954339024</v>
      </c>
      <c r="J13" s="90" t="s">
        <v>227</v>
      </c>
      <c r="K13" s="48">
        <v>22.1</v>
      </c>
      <c r="M13" s="97" t="s">
        <v>227</v>
      </c>
      <c r="N13" s="98">
        <v>30.1</v>
      </c>
      <c r="P13" s="104" t="s">
        <v>227</v>
      </c>
      <c r="Q13" s="103">
        <f t="shared" ref="Q13:Q15" si="7">K13+2</f>
        <v>24.1</v>
      </c>
      <c r="S13" s="119" t="s">
        <v>227</v>
      </c>
      <c r="T13" s="123">
        <f t="shared" si="1"/>
        <v>19.100000000000001</v>
      </c>
      <c r="V13" s="113" t="s">
        <v>227</v>
      </c>
      <c r="W13" s="114">
        <f t="shared" ref="W13:W15" si="8">N13-2</f>
        <v>28.1</v>
      </c>
      <c r="Y13" s="119" t="s">
        <v>227</v>
      </c>
      <c r="Z13" s="120">
        <f t="shared" si="3"/>
        <v>33.1</v>
      </c>
    </row>
    <row r="14" spans="1:30" ht="17" thickTop="1" thickBot="1">
      <c r="A14" s="4">
        <v>7</v>
      </c>
      <c r="B14" s="4">
        <v>34.038666297391352</v>
      </c>
      <c r="C14" s="4">
        <v>24.289159779488305</v>
      </c>
      <c r="E14" s="2">
        <f t="shared" si="4"/>
        <v>1</v>
      </c>
      <c r="F14" s="2">
        <f t="shared" si="5"/>
        <v>0</v>
      </c>
      <c r="G14" s="7">
        <f t="shared" si="6"/>
        <v>9.7495065179030469</v>
      </c>
      <c r="J14" s="91" t="s">
        <v>228</v>
      </c>
      <c r="K14" s="92">
        <v>21.2</v>
      </c>
      <c r="M14" s="99" t="s">
        <v>228</v>
      </c>
      <c r="N14" s="100">
        <v>21.8</v>
      </c>
      <c r="P14" s="105" t="s">
        <v>228</v>
      </c>
      <c r="Q14" s="103">
        <f t="shared" si="7"/>
        <v>23.2</v>
      </c>
      <c r="S14" s="121" t="s">
        <v>228</v>
      </c>
      <c r="T14" s="123">
        <f t="shared" si="1"/>
        <v>18.2</v>
      </c>
      <c r="V14" s="115" t="s">
        <v>228</v>
      </c>
      <c r="W14" s="114">
        <f t="shared" si="8"/>
        <v>19.8</v>
      </c>
      <c r="Y14" s="121" t="s">
        <v>228</v>
      </c>
      <c r="Z14" s="120">
        <f t="shared" si="3"/>
        <v>24.8</v>
      </c>
    </row>
    <row r="15" spans="1:30" ht="17" thickTop="1" thickBot="1">
      <c r="A15" s="4">
        <v>8</v>
      </c>
      <c r="B15" s="4">
        <v>32.54068784314979</v>
      </c>
      <c r="C15" s="4">
        <v>19.336808166745186</v>
      </c>
      <c r="E15" s="2">
        <f t="shared" si="4"/>
        <v>1</v>
      </c>
      <c r="F15" s="2">
        <f t="shared" si="5"/>
        <v>0</v>
      </c>
      <c r="G15" s="7">
        <f t="shared" si="6"/>
        <v>13.203879676404604</v>
      </c>
      <c r="J15" s="90" t="s">
        <v>229</v>
      </c>
      <c r="K15" s="48">
        <v>16.7</v>
      </c>
      <c r="M15" s="97" t="s">
        <v>229</v>
      </c>
      <c r="N15" s="98">
        <v>32.4</v>
      </c>
      <c r="P15" s="104" t="s">
        <v>229</v>
      </c>
      <c r="Q15" s="103">
        <f t="shared" si="7"/>
        <v>18.7</v>
      </c>
      <c r="S15" s="119" t="s">
        <v>229</v>
      </c>
      <c r="T15" s="123">
        <f t="shared" si="1"/>
        <v>13.7</v>
      </c>
      <c r="V15" s="113" t="s">
        <v>229</v>
      </c>
      <c r="W15" s="114">
        <f t="shared" si="8"/>
        <v>30.4</v>
      </c>
      <c r="Y15" s="119" t="s">
        <v>229</v>
      </c>
      <c r="Z15" s="120">
        <f t="shared" si="3"/>
        <v>35.4</v>
      </c>
    </row>
    <row r="16" spans="1:30" ht="17" thickTop="1" thickBot="1">
      <c r="A16" s="4">
        <v>9</v>
      </c>
      <c r="B16" s="4">
        <v>28.150201699367198</v>
      </c>
      <c r="C16" s="4">
        <v>23.050439119626489</v>
      </c>
      <c r="E16" s="2">
        <f t="shared" si="4"/>
        <v>1</v>
      </c>
      <c r="F16" s="2">
        <f t="shared" si="5"/>
        <v>0</v>
      </c>
      <c r="G16" s="7">
        <f t="shared" si="6"/>
        <v>5.0997625797407089</v>
      </c>
      <c r="J16" s="91" t="s">
        <v>230</v>
      </c>
      <c r="K16" s="92">
        <v>42.1</v>
      </c>
      <c r="M16" s="99" t="s">
        <v>230</v>
      </c>
      <c r="N16" s="100">
        <v>24.5</v>
      </c>
      <c r="P16" s="105" t="s">
        <v>230</v>
      </c>
      <c r="Q16" s="103">
        <f>K16+5</f>
        <v>47.1</v>
      </c>
      <c r="S16" s="121" t="s">
        <v>230</v>
      </c>
      <c r="T16" s="123">
        <f>K16</f>
        <v>42.1</v>
      </c>
      <c r="V16" s="115" t="s">
        <v>230</v>
      </c>
      <c r="W16" s="114">
        <f>N16-1</f>
        <v>23.5</v>
      </c>
      <c r="Y16" s="121" t="s">
        <v>230</v>
      </c>
      <c r="Z16" s="122">
        <f>N16+1</f>
        <v>25.5</v>
      </c>
    </row>
    <row r="17" spans="1:26" ht="17" thickTop="1" thickBot="1">
      <c r="A17" s="4">
        <v>10</v>
      </c>
      <c r="B17" s="4">
        <v>32.44717933706319</v>
      </c>
      <c r="C17" s="4">
        <v>15.910968075151855</v>
      </c>
      <c r="E17" s="2">
        <f t="shared" si="4"/>
        <v>1</v>
      </c>
      <c r="F17" s="2">
        <f t="shared" si="5"/>
        <v>0</v>
      </c>
      <c r="G17" s="7">
        <f t="shared" si="6"/>
        <v>16.536211261911333</v>
      </c>
      <c r="J17" s="90" t="s">
        <v>231</v>
      </c>
      <c r="K17" s="48">
        <v>35.200000000000003</v>
      </c>
      <c r="M17" s="97" t="s">
        <v>231</v>
      </c>
      <c r="N17" s="98">
        <v>30.3</v>
      </c>
      <c r="P17" s="104" t="s">
        <v>231</v>
      </c>
      <c r="Q17" s="103">
        <f>K17+3</f>
        <v>38.200000000000003</v>
      </c>
      <c r="S17" s="119" t="s">
        <v>231</v>
      </c>
      <c r="T17" s="123">
        <f t="shared" ref="T17:T25" si="9">K17</f>
        <v>35.200000000000003</v>
      </c>
      <c r="V17" s="113" t="s">
        <v>231</v>
      </c>
      <c r="W17" s="114">
        <f t="shared" ref="W17:W24" si="10">N17-1</f>
        <v>29.3</v>
      </c>
      <c r="Y17" s="119" t="s">
        <v>231</v>
      </c>
      <c r="Z17" s="120">
        <f>N17+2</f>
        <v>32.299999999999997</v>
      </c>
    </row>
    <row r="18" spans="1:26" ht="17" thickTop="1" thickBot="1">
      <c r="A18" s="4">
        <v>11</v>
      </c>
      <c r="B18" s="4">
        <v>29.957994579845792</v>
      </c>
      <c r="C18" s="4">
        <v>24.961091433352479</v>
      </c>
      <c r="E18" s="2">
        <f t="shared" si="4"/>
        <v>1</v>
      </c>
      <c r="F18" s="2">
        <f t="shared" si="5"/>
        <v>0</v>
      </c>
      <c r="G18" s="7">
        <f t="shared" si="6"/>
        <v>4.9969031464933131</v>
      </c>
      <c r="J18" s="91" t="s">
        <v>232</v>
      </c>
      <c r="K18" s="92">
        <v>33.6</v>
      </c>
      <c r="M18" s="99" t="s">
        <v>232</v>
      </c>
      <c r="N18" s="100">
        <v>28.9</v>
      </c>
      <c r="P18" s="105" t="s">
        <v>232</v>
      </c>
      <c r="Q18" s="103">
        <f>K18+4</f>
        <v>37.6</v>
      </c>
      <c r="S18" s="121" t="s">
        <v>232</v>
      </c>
      <c r="T18" s="123">
        <f t="shared" si="9"/>
        <v>33.6</v>
      </c>
      <c r="V18" s="115" t="s">
        <v>232</v>
      </c>
      <c r="W18" s="114">
        <f t="shared" si="10"/>
        <v>27.9</v>
      </c>
      <c r="Y18" s="121" t="s">
        <v>232</v>
      </c>
      <c r="Z18" s="120">
        <f t="shared" ref="Z18:Z25" si="11">N18+2</f>
        <v>30.9</v>
      </c>
    </row>
    <row r="19" spans="1:26" ht="17" thickTop="1" thickBot="1">
      <c r="A19" s="4">
        <v>12</v>
      </c>
      <c r="B19" s="4">
        <v>21.161723552836598</v>
      </c>
      <c r="C19" s="4">
        <v>30.730064158493878</v>
      </c>
      <c r="E19" s="2">
        <f t="shared" si="4"/>
        <v>0</v>
      </c>
      <c r="F19" s="2">
        <f t="shared" si="5"/>
        <v>1</v>
      </c>
      <c r="G19" s="7">
        <f t="shared" si="6"/>
        <v>9.56834060565728</v>
      </c>
      <c r="J19" s="90" t="s">
        <v>233</v>
      </c>
      <c r="K19" s="48">
        <v>32.5</v>
      </c>
      <c r="M19" s="97" t="s">
        <v>233</v>
      </c>
      <c r="N19" s="98">
        <v>27</v>
      </c>
      <c r="P19" s="104" t="s">
        <v>233</v>
      </c>
      <c r="Q19" s="103">
        <f>K19+4</f>
        <v>36.5</v>
      </c>
      <c r="S19" s="119" t="s">
        <v>233</v>
      </c>
      <c r="T19" s="123">
        <f t="shared" si="9"/>
        <v>32.5</v>
      </c>
      <c r="V19" s="113" t="s">
        <v>233</v>
      </c>
      <c r="W19" s="114">
        <f t="shared" si="10"/>
        <v>26</v>
      </c>
      <c r="Y19" s="119" t="s">
        <v>233</v>
      </c>
      <c r="Z19" s="120">
        <f t="shared" si="11"/>
        <v>29</v>
      </c>
    </row>
    <row r="20" spans="1:26" ht="17" thickTop="1" thickBot="1">
      <c r="A20" s="4">
        <v>13</v>
      </c>
      <c r="B20" s="4">
        <v>32.665297975965622</v>
      </c>
      <c r="C20" s="4">
        <v>16.938064108481118</v>
      </c>
      <c r="E20" s="2">
        <f t="shared" si="4"/>
        <v>1</v>
      </c>
      <c r="F20" s="2">
        <f t="shared" si="5"/>
        <v>0</v>
      </c>
      <c r="G20" s="7">
        <f t="shared" si="6"/>
        <v>15.727233867484504</v>
      </c>
      <c r="J20" s="91" t="s">
        <v>234</v>
      </c>
      <c r="K20" s="92">
        <v>32.200000000000003</v>
      </c>
      <c r="M20" s="99" t="s">
        <v>234</v>
      </c>
      <c r="N20" s="100">
        <v>25.3</v>
      </c>
      <c r="P20" s="105" t="s">
        <v>234</v>
      </c>
      <c r="Q20" s="103">
        <f>K20+3</f>
        <v>35.200000000000003</v>
      </c>
      <c r="S20" s="121" t="s">
        <v>234</v>
      </c>
      <c r="T20" s="123">
        <f t="shared" si="9"/>
        <v>32.200000000000003</v>
      </c>
      <c r="V20" s="115" t="s">
        <v>234</v>
      </c>
      <c r="W20" s="114">
        <f t="shared" si="10"/>
        <v>24.3</v>
      </c>
      <c r="Y20" s="121" t="s">
        <v>234</v>
      </c>
      <c r="Z20" s="120">
        <f t="shared" si="11"/>
        <v>27.3</v>
      </c>
    </row>
    <row r="21" spans="1:26" ht="17" thickTop="1" thickBot="1">
      <c r="A21" s="4">
        <v>14</v>
      </c>
      <c r="B21" s="4">
        <v>32.401412363704708</v>
      </c>
      <c r="C21" s="4">
        <v>34.871669595239403</v>
      </c>
      <c r="E21" s="2">
        <f t="shared" si="4"/>
        <v>0</v>
      </c>
      <c r="F21" s="2">
        <f t="shared" si="5"/>
        <v>1</v>
      </c>
      <c r="G21" s="7">
        <f t="shared" si="6"/>
        <v>2.4702572315346956</v>
      </c>
      <c r="J21" s="90" t="s">
        <v>235</v>
      </c>
      <c r="K21" s="48">
        <v>30.5</v>
      </c>
      <c r="M21" s="97" t="s">
        <v>235</v>
      </c>
      <c r="N21" s="98">
        <v>19.3</v>
      </c>
      <c r="P21" s="104" t="s">
        <v>235</v>
      </c>
      <c r="Q21" s="103">
        <f t="shared" ref="Q21:Q25" si="12">K21+3</f>
        <v>33.5</v>
      </c>
      <c r="S21" s="119" t="s">
        <v>235</v>
      </c>
      <c r="T21" s="123">
        <f t="shared" si="9"/>
        <v>30.5</v>
      </c>
      <c r="V21" s="113" t="s">
        <v>235</v>
      </c>
      <c r="W21" s="114">
        <f t="shared" si="10"/>
        <v>18.3</v>
      </c>
      <c r="Y21" s="119" t="s">
        <v>235</v>
      </c>
      <c r="Z21" s="120">
        <f t="shared" si="11"/>
        <v>21.3</v>
      </c>
    </row>
    <row r="22" spans="1:26" ht="17" thickTop="1" thickBot="1">
      <c r="A22" s="4">
        <v>15</v>
      </c>
      <c r="B22" s="4">
        <v>30.483548344859965</v>
      </c>
      <c r="C22" s="4">
        <v>23.949641533986323</v>
      </c>
      <c r="E22" s="2">
        <f t="shared" si="4"/>
        <v>1</v>
      </c>
      <c r="F22" s="2">
        <f t="shared" si="5"/>
        <v>0</v>
      </c>
      <c r="G22" s="7">
        <f t="shared" si="6"/>
        <v>6.533906810873642</v>
      </c>
      <c r="J22" s="91" t="s">
        <v>236</v>
      </c>
      <c r="K22" s="92">
        <v>30.3</v>
      </c>
      <c r="M22" s="99" t="s">
        <v>236</v>
      </c>
      <c r="N22" s="100">
        <v>26.4</v>
      </c>
      <c r="P22" s="105" t="s">
        <v>236</v>
      </c>
      <c r="Q22" s="103">
        <f t="shared" si="12"/>
        <v>33.299999999999997</v>
      </c>
      <c r="S22" s="121" t="s">
        <v>236</v>
      </c>
      <c r="T22" s="123">
        <f t="shared" si="9"/>
        <v>30.3</v>
      </c>
      <c r="V22" s="115" t="s">
        <v>236</v>
      </c>
      <c r="W22" s="114">
        <f t="shared" si="10"/>
        <v>25.4</v>
      </c>
      <c r="Y22" s="121" t="s">
        <v>236</v>
      </c>
      <c r="Z22" s="120">
        <f t="shared" si="11"/>
        <v>28.4</v>
      </c>
    </row>
    <row r="23" spans="1:26" ht="17" thickTop="1" thickBot="1">
      <c r="A23" s="4">
        <v>16</v>
      </c>
      <c r="B23" s="4">
        <v>47.277659588962976</v>
      </c>
      <c r="C23" s="4">
        <v>15.303583209277541</v>
      </c>
      <c r="E23" s="2">
        <f t="shared" si="4"/>
        <v>1</v>
      </c>
      <c r="F23" s="2">
        <f t="shared" si="5"/>
        <v>0</v>
      </c>
      <c r="G23" s="7">
        <f t="shared" si="6"/>
        <v>31.974076379685435</v>
      </c>
      <c r="J23" s="90" t="s">
        <v>237</v>
      </c>
      <c r="K23" s="48">
        <v>23.5</v>
      </c>
      <c r="M23" s="97" t="s">
        <v>237</v>
      </c>
      <c r="N23" s="98">
        <v>36.1</v>
      </c>
      <c r="P23" s="104" t="s">
        <v>237</v>
      </c>
      <c r="Q23" s="103">
        <f t="shared" si="12"/>
        <v>26.5</v>
      </c>
      <c r="S23" s="119" t="s">
        <v>237</v>
      </c>
      <c r="T23" s="123">
        <f t="shared" si="9"/>
        <v>23.5</v>
      </c>
      <c r="V23" s="113" t="s">
        <v>237</v>
      </c>
      <c r="W23" s="114">
        <f t="shared" si="10"/>
        <v>35.1</v>
      </c>
      <c r="Y23" s="119" t="s">
        <v>237</v>
      </c>
      <c r="Z23" s="120">
        <f t="shared" si="11"/>
        <v>38.1</v>
      </c>
    </row>
    <row r="24" spans="1:26" ht="17" thickTop="1" thickBot="1">
      <c r="A24" s="4">
        <v>17</v>
      </c>
      <c r="B24" s="4">
        <v>38.547193457405356</v>
      </c>
      <c r="C24" s="4">
        <v>24.514773843712916</v>
      </c>
      <c r="E24" s="2">
        <f t="shared" si="4"/>
        <v>1</v>
      </c>
      <c r="F24" s="2">
        <f t="shared" si="5"/>
        <v>0</v>
      </c>
      <c r="G24" s="7">
        <f t="shared" si="6"/>
        <v>14.03241961369244</v>
      </c>
      <c r="J24" s="91" t="s">
        <v>238</v>
      </c>
      <c r="K24" s="92">
        <v>29.6</v>
      </c>
      <c r="M24" s="99" t="s">
        <v>238</v>
      </c>
      <c r="N24" s="100">
        <v>21.5</v>
      </c>
      <c r="P24" s="105" t="s">
        <v>238</v>
      </c>
      <c r="Q24" s="103">
        <f t="shared" si="12"/>
        <v>32.6</v>
      </c>
      <c r="S24" s="121" t="s">
        <v>238</v>
      </c>
      <c r="T24" s="123">
        <f t="shared" si="9"/>
        <v>29.6</v>
      </c>
      <c r="V24" s="115" t="s">
        <v>238</v>
      </c>
      <c r="W24" s="114">
        <f>N24-2</f>
        <v>19.5</v>
      </c>
      <c r="Y24" s="121" t="s">
        <v>238</v>
      </c>
      <c r="Z24" s="120">
        <f t="shared" si="11"/>
        <v>23.5</v>
      </c>
    </row>
    <row r="25" spans="1:26" ht="17" thickTop="1" thickBot="1">
      <c r="A25" s="4">
        <v>18</v>
      </c>
      <c r="B25" s="4">
        <v>24.461036784674292</v>
      </c>
      <c r="C25" s="4">
        <v>22.914618500687347</v>
      </c>
      <c r="E25" s="2">
        <f t="shared" si="4"/>
        <v>1</v>
      </c>
      <c r="F25" s="2">
        <f t="shared" si="5"/>
        <v>0</v>
      </c>
      <c r="G25" s="7">
        <f t="shared" si="6"/>
        <v>1.5464182839869451</v>
      </c>
      <c r="J25" s="90" t="s">
        <v>239</v>
      </c>
      <c r="K25" s="48">
        <v>20.6</v>
      </c>
      <c r="M25" s="97" t="s">
        <v>239</v>
      </c>
      <c r="N25" s="98">
        <v>28.8</v>
      </c>
      <c r="P25" s="104" t="s">
        <v>239</v>
      </c>
      <c r="Q25" s="103">
        <f t="shared" si="12"/>
        <v>23.6</v>
      </c>
      <c r="S25" s="119" t="s">
        <v>239</v>
      </c>
      <c r="T25" s="123">
        <f t="shared" si="9"/>
        <v>20.6</v>
      </c>
      <c r="V25" s="113" t="s">
        <v>239</v>
      </c>
      <c r="W25" s="114">
        <f>N25-1</f>
        <v>27.8</v>
      </c>
      <c r="Y25" s="119" t="s">
        <v>239</v>
      </c>
      <c r="Z25" s="120">
        <f t="shared" si="11"/>
        <v>30.8</v>
      </c>
    </row>
    <row r="26" spans="1:26" ht="17" thickTop="1" thickBot="1">
      <c r="A26" s="4">
        <v>19</v>
      </c>
      <c r="B26" s="4">
        <v>49.829356949790196</v>
      </c>
      <c r="C26" s="4">
        <v>21.747400745289703</v>
      </c>
      <c r="E26" s="2">
        <f t="shared" si="4"/>
        <v>1</v>
      </c>
      <c r="F26" s="2">
        <f t="shared" si="5"/>
        <v>0</v>
      </c>
      <c r="G26" s="7">
        <f t="shared" si="6"/>
        <v>28.081956204500493</v>
      </c>
      <c r="J26" s="91" t="s">
        <v>240</v>
      </c>
      <c r="K26" s="92">
        <v>46.9</v>
      </c>
      <c r="M26" s="99" t="s">
        <v>240</v>
      </c>
      <c r="N26" s="100">
        <v>12.5</v>
      </c>
      <c r="P26" s="105" t="s">
        <v>240</v>
      </c>
      <c r="Q26" s="103">
        <f>K26+5</f>
        <v>51.9</v>
      </c>
      <c r="S26" s="121" t="s">
        <v>240</v>
      </c>
      <c r="T26" s="123">
        <f>K26-2</f>
        <v>44.9</v>
      </c>
      <c r="V26" s="115" t="s">
        <v>240</v>
      </c>
      <c r="W26" s="114">
        <f>N26+1</f>
        <v>13.5</v>
      </c>
      <c r="Y26" s="121" t="s">
        <v>240</v>
      </c>
      <c r="Z26" s="122">
        <f>N26 +2</f>
        <v>14.5</v>
      </c>
    </row>
    <row r="27" spans="1:26" ht="17" thickTop="1" thickBot="1">
      <c r="A27" s="4">
        <v>20</v>
      </c>
      <c r="B27" s="4">
        <v>31.492357136030346</v>
      </c>
      <c r="C27" s="4">
        <v>9.5583882573374357</v>
      </c>
      <c r="E27" s="2">
        <f t="shared" si="4"/>
        <v>1</v>
      </c>
      <c r="F27" s="2">
        <f t="shared" si="5"/>
        <v>0</v>
      </c>
      <c r="G27" s="7">
        <f t="shared" si="6"/>
        <v>21.933968878692909</v>
      </c>
      <c r="J27" s="90" t="s">
        <v>241</v>
      </c>
      <c r="K27" s="48">
        <v>34.1</v>
      </c>
      <c r="M27" s="97" t="s">
        <v>241</v>
      </c>
      <c r="N27" s="98">
        <v>16.100000000000001</v>
      </c>
      <c r="P27" s="104" t="s">
        <v>241</v>
      </c>
      <c r="Q27" s="103">
        <f>K27+3</f>
        <v>37.1</v>
      </c>
      <c r="S27" s="119" t="s">
        <v>241</v>
      </c>
      <c r="T27" s="123">
        <f>K27-3</f>
        <v>31.1</v>
      </c>
      <c r="V27" s="113" t="s">
        <v>241</v>
      </c>
      <c r="W27" s="114">
        <f>N27-2</f>
        <v>14.100000000000001</v>
      </c>
      <c r="Y27" s="119" t="s">
        <v>241</v>
      </c>
      <c r="Z27" s="120">
        <f>N27+2</f>
        <v>18.100000000000001</v>
      </c>
    </row>
    <row r="28" spans="1:26" ht="17" thickTop="1" thickBot="1">
      <c r="A28" s="4">
        <v>21</v>
      </c>
      <c r="B28" s="4">
        <v>41.970323057486631</v>
      </c>
      <c r="C28" s="4">
        <v>4.5410269909341903</v>
      </c>
      <c r="E28" s="2">
        <f t="shared" si="4"/>
        <v>1</v>
      </c>
      <c r="F28" s="2">
        <f t="shared" si="5"/>
        <v>0</v>
      </c>
      <c r="G28" s="7">
        <f t="shared" si="6"/>
        <v>37.429296066552439</v>
      </c>
      <c r="J28" s="91" t="s">
        <v>242</v>
      </c>
      <c r="K28" s="92">
        <v>31.8</v>
      </c>
      <c r="M28" s="99" t="s">
        <v>242</v>
      </c>
      <c r="N28" s="100">
        <v>24.5</v>
      </c>
      <c r="P28" s="105" t="s">
        <v>242</v>
      </c>
      <c r="Q28" s="103">
        <f t="shared" ref="Q28:Q30" si="13">K28+3</f>
        <v>34.799999999999997</v>
      </c>
      <c r="S28" s="121" t="s">
        <v>242</v>
      </c>
      <c r="T28" s="123">
        <f t="shared" ref="T28:T30" si="14">K28-3</f>
        <v>28.8</v>
      </c>
      <c r="V28" s="115" t="s">
        <v>242</v>
      </c>
      <c r="W28" s="114">
        <f t="shared" ref="W28:W40" si="15">N28-2</f>
        <v>22.5</v>
      </c>
      <c r="Y28" s="121" t="s">
        <v>242</v>
      </c>
      <c r="Z28" s="122">
        <f>N28+3</f>
        <v>27.5</v>
      </c>
    </row>
    <row r="29" spans="1:26" ht="17" thickTop="1" thickBot="1">
      <c r="A29" s="4">
        <v>22</v>
      </c>
      <c r="B29" s="4">
        <v>31.920432676166016</v>
      </c>
      <c r="C29" s="4">
        <v>19.143644344841011</v>
      </c>
      <c r="E29" s="2">
        <f t="shared" si="4"/>
        <v>1</v>
      </c>
      <c r="F29" s="2">
        <f t="shared" si="5"/>
        <v>0</v>
      </c>
      <c r="G29" s="7">
        <f t="shared" si="6"/>
        <v>12.776788331325005</v>
      </c>
      <c r="J29" s="90" t="s">
        <v>243</v>
      </c>
      <c r="K29" s="48">
        <v>34.1</v>
      </c>
      <c r="M29" s="97" t="s">
        <v>243</v>
      </c>
      <c r="N29" s="98">
        <v>22.4</v>
      </c>
      <c r="P29" s="104" t="s">
        <v>243</v>
      </c>
      <c r="Q29" s="103">
        <f t="shared" si="13"/>
        <v>37.1</v>
      </c>
      <c r="S29" s="119" t="s">
        <v>243</v>
      </c>
      <c r="T29" s="123">
        <f t="shared" si="14"/>
        <v>31.1</v>
      </c>
      <c r="V29" s="113" t="s">
        <v>243</v>
      </c>
      <c r="W29" s="114">
        <f t="shared" si="15"/>
        <v>20.399999999999999</v>
      </c>
      <c r="Y29" s="119" t="s">
        <v>243</v>
      </c>
      <c r="Z29" s="122">
        <f t="shared" ref="Z29:Z30" si="16">N29+3</f>
        <v>25.4</v>
      </c>
    </row>
    <row r="30" spans="1:26" ht="17" thickTop="1" thickBot="1">
      <c r="A30" s="4">
        <v>23</v>
      </c>
      <c r="B30" s="4">
        <v>28.820500934898909</v>
      </c>
      <c r="C30" s="4">
        <v>23.312756198086802</v>
      </c>
      <c r="E30" s="2">
        <f t="shared" si="4"/>
        <v>1</v>
      </c>
      <c r="F30" s="2">
        <f t="shared" si="5"/>
        <v>0</v>
      </c>
      <c r="G30" s="7">
        <f t="shared" si="6"/>
        <v>5.5077447368121071</v>
      </c>
      <c r="J30" s="91" t="s">
        <v>244</v>
      </c>
      <c r="K30" s="92">
        <v>28</v>
      </c>
      <c r="M30" s="99" t="s">
        <v>244</v>
      </c>
      <c r="N30" s="100">
        <v>27.8</v>
      </c>
      <c r="P30" s="105" t="s">
        <v>244</v>
      </c>
      <c r="Q30" s="103">
        <f t="shared" si="13"/>
        <v>31</v>
      </c>
      <c r="S30" s="121" t="s">
        <v>244</v>
      </c>
      <c r="T30" s="123">
        <f t="shared" si="14"/>
        <v>25</v>
      </c>
      <c r="V30" s="115" t="s">
        <v>244</v>
      </c>
      <c r="W30" s="114">
        <f t="shared" si="15"/>
        <v>25.8</v>
      </c>
      <c r="Y30" s="121" t="s">
        <v>244</v>
      </c>
      <c r="Z30" s="122">
        <f t="shared" si="16"/>
        <v>30.8</v>
      </c>
    </row>
    <row r="31" spans="1:26" ht="17" thickTop="1" thickBot="1">
      <c r="A31" s="4">
        <v>24</v>
      </c>
      <c r="B31" s="4">
        <v>35.309800831187957</v>
      </c>
      <c r="C31" s="4">
        <v>14.622573658173476</v>
      </c>
      <c r="E31" s="2">
        <f t="shared" si="4"/>
        <v>1</v>
      </c>
      <c r="F31" s="2">
        <f t="shared" si="5"/>
        <v>0</v>
      </c>
      <c r="G31" s="7">
        <f t="shared" si="6"/>
        <v>20.687227173014481</v>
      </c>
      <c r="J31" s="90" t="s">
        <v>245</v>
      </c>
      <c r="K31" s="48">
        <v>35.799999999999997</v>
      </c>
      <c r="M31" s="97" t="s">
        <v>245</v>
      </c>
      <c r="N31" s="98">
        <v>14.1</v>
      </c>
      <c r="P31" s="104" t="s">
        <v>245</v>
      </c>
      <c r="Q31" s="103">
        <f>K31+3.7</f>
        <v>39.5</v>
      </c>
      <c r="S31" s="119" t="s">
        <v>245</v>
      </c>
      <c r="T31" s="123">
        <f>K31-2</f>
        <v>33.799999999999997</v>
      </c>
      <c r="V31" s="113" t="s">
        <v>245</v>
      </c>
      <c r="W31" s="114">
        <f t="shared" si="15"/>
        <v>12.1</v>
      </c>
      <c r="Y31" s="119" t="s">
        <v>245</v>
      </c>
      <c r="Z31" s="120">
        <f>N31+2</f>
        <v>16.100000000000001</v>
      </c>
    </row>
    <row r="32" spans="1:26" ht="17" thickTop="1" thickBot="1">
      <c r="A32" s="4">
        <v>25</v>
      </c>
      <c r="B32" s="4">
        <v>39.508291342255809</v>
      </c>
      <c r="C32" s="4">
        <v>15.357840436066349</v>
      </c>
      <c r="E32" s="2">
        <f t="shared" si="4"/>
        <v>1</v>
      </c>
      <c r="F32" s="2">
        <f t="shared" si="5"/>
        <v>0</v>
      </c>
      <c r="G32" s="7">
        <f t="shared" si="6"/>
        <v>24.150450906189462</v>
      </c>
      <c r="J32" s="91" t="s">
        <v>246</v>
      </c>
      <c r="K32" s="92">
        <v>31.7</v>
      </c>
      <c r="M32" s="99" t="s">
        <v>246</v>
      </c>
      <c r="N32" s="100">
        <v>19.5</v>
      </c>
      <c r="P32" s="105" t="s">
        <v>246</v>
      </c>
      <c r="Q32" s="103">
        <f t="shared" ref="Q32:Q35" si="17">K32+3.7</f>
        <v>35.4</v>
      </c>
      <c r="S32" s="121" t="s">
        <v>246</v>
      </c>
      <c r="T32" s="123">
        <f t="shared" ref="T32:T35" si="18">K32-2</f>
        <v>29.7</v>
      </c>
      <c r="V32" s="115" t="s">
        <v>246</v>
      </c>
      <c r="W32" s="114">
        <f t="shared" si="15"/>
        <v>17.5</v>
      </c>
      <c r="Y32" s="121" t="s">
        <v>246</v>
      </c>
      <c r="Z32" s="120">
        <f t="shared" ref="Z32:Z35" si="19">N32+2</f>
        <v>21.5</v>
      </c>
    </row>
    <row r="33" spans="1:26" ht="17" thickTop="1" thickBot="1">
      <c r="A33" s="4">
        <v>26</v>
      </c>
      <c r="B33" s="4">
        <v>17.126586397044196</v>
      </c>
      <c r="C33" s="4">
        <v>9.2670705260847566</v>
      </c>
      <c r="E33" s="2">
        <f t="shared" si="4"/>
        <v>1</v>
      </c>
      <c r="F33" s="2">
        <f t="shared" si="5"/>
        <v>0</v>
      </c>
      <c r="G33" s="7">
        <f t="shared" si="6"/>
        <v>7.8595158709594397</v>
      </c>
      <c r="J33" s="90" t="s">
        <v>247</v>
      </c>
      <c r="K33" s="48">
        <v>25.8</v>
      </c>
      <c r="M33" s="97" t="s">
        <v>247</v>
      </c>
      <c r="N33" s="98">
        <v>30.6</v>
      </c>
      <c r="P33" s="104" t="s">
        <v>247</v>
      </c>
      <c r="Q33" s="103">
        <f>K33+2</f>
        <v>27.8</v>
      </c>
      <c r="S33" s="119" t="s">
        <v>247</v>
      </c>
      <c r="T33" s="123">
        <f t="shared" si="18"/>
        <v>23.8</v>
      </c>
      <c r="V33" s="113" t="s">
        <v>247</v>
      </c>
      <c r="W33" s="114">
        <f t="shared" si="15"/>
        <v>28.6</v>
      </c>
      <c r="Y33" s="119" t="s">
        <v>247</v>
      </c>
      <c r="Z33" s="120">
        <f t="shared" si="19"/>
        <v>32.6</v>
      </c>
    </row>
    <row r="34" spans="1:26" ht="17" thickTop="1" thickBot="1">
      <c r="A34" s="4">
        <v>27</v>
      </c>
      <c r="B34" s="4">
        <v>38.141345233931084</v>
      </c>
      <c r="C34" s="4">
        <v>16.942352598824574</v>
      </c>
      <c r="E34" s="2">
        <f t="shared" si="4"/>
        <v>1</v>
      </c>
      <c r="F34" s="2">
        <f t="shared" si="5"/>
        <v>0</v>
      </c>
      <c r="G34" s="7">
        <f t="shared" si="6"/>
        <v>21.19899263510651</v>
      </c>
      <c r="J34" s="91" t="s">
        <v>248</v>
      </c>
      <c r="K34" s="92">
        <v>22.4</v>
      </c>
      <c r="M34" s="99" t="s">
        <v>248</v>
      </c>
      <c r="N34" s="100">
        <v>22.7</v>
      </c>
      <c r="P34" s="105" t="s">
        <v>248</v>
      </c>
      <c r="Q34" s="103">
        <f t="shared" si="17"/>
        <v>26.099999999999998</v>
      </c>
      <c r="S34" s="121" t="s">
        <v>248</v>
      </c>
      <c r="T34" s="123">
        <f t="shared" si="18"/>
        <v>20.399999999999999</v>
      </c>
      <c r="V34" s="115" t="s">
        <v>248</v>
      </c>
      <c r="W34" s="114">
        <f t="shared" si="15"/>
        <v>20.7</v>
      </c>
      <c r="Y34" s="121" t="s">
        <v>248</v>
      </c>
      <c r="Z34" s="120">
        <f t="shared" si="19"/>
        <v>24.7</v>
      </c>
    </row>
    <row r="35" spans="1:26" ht="17" thickTop="1" thickBot="1">
      <c r="A35" s="4">
        <v>28</v>
      </c>
      <c r="B35" s="4">
        <v>35.406297954817973</v>
      </c>
      <c r="C35" s="4">
        <v>25.227623575626179</v>
      </c>
      <c r="E35" s="2">
        <f t="shared" si="4"/>
        <v>1</v>
      </c>
      <c r="F35" s="2">
        <f t="shared" si="5"/>
        <v>0</v>
      </c>
      <c r="G35" s="7">
        <f t="shared" si="6"/>
        <v>10.178674379191794</v>
      </c>
      <c r="J35" s="90" t="s">
        <v>249</v>
      </c>
      <c r="K35" s="48">
        <v>25.8</v>
      </c>
      <c r="M35" s="97" t="s">
        <v>249</v>
      </c>
      <c r="N35" s="98">
        <v>13.2</v>
      </c>
      <c r="P35" s="104" t="s">
        <v>249</v>
      </c>
      <c r="Q35" s="103">
        <f t="shared" si="17"/>
        <v>29.5</v>
      </c>
      <c r="S35" s="119" t="s">
        <v>249</v>
      </c>
      <c r="T35" s="123">
        <f t="shared" si="18"/>
        <v>23.8</v>
      </c>
      <c r="V35" s="113" t="s">
        <v>249</v>
      </c>
      <c r="W35" s="114">
        <f t="shared" si="15"/>
        <v>11.2</v>
      </c>
      <c r="Y35" s="119" t="s">
        <v>249</v>
      </c>
      <c r="Z35" s="120">
        <f t="shared" si="19"/>
        <v>15.2</v>
      </c>
    </row>
    <row r="36" spans="1:26" ht="17" thickTop="1" thickBot="1">
      <c r="A36" s="4">
        <v>29</v>
      </c>
      <c r="B36" s="4">
        <v>30.899083525853573</v>
      </c>
      <c r="C36" s="4">
        <v>15.380997217510533</v>
      </c>
      <c r="E36" s="2">
        <f t="shared" si="4"/>
        <v>1</v>
      </c>
      <c r="F36" s="2">
        <f t="shared" si="5"/>
        <v>0</v>
      </c>
      <c r="G36" s="7">
        <f t="shared" si="6"/>
        <v>15.51808630834304</v>
      </c>
      <c r="J36" s="91" t="s">
        <v>250</v>
      </c>
      <c r="K36" s="92">
        <v>25.3</v>
      </c>
      <c r="M36" s="99" t="s">
        <v>250</v>
      </c>
      <c r="N36" s="100">
        <v>34.700000000000003</v>
      </c>
      <c r="P36" s="105" t="s">
        <v>250</v>
      </c>
      <c r="Q36" s="103">
        <f>K36+2</f>
        <v>27.3</v>
      </c>
      <c r="S36" s="121" t="s">
        <v>250</v>
      </c>
      <c r="T36" s="123">
        <f>K36-3</f>
        <v>22.3</v>
      </c>
      <c r="V36" s="115" t="s">
        <v>250</v>
      </c>
      <c r="W36" s="114">
        <f t="shared" si="15"/>
        <v>32.700000000000003</v>
      </c>
      <c r="Y36" s="121" t="s">
        <v>250</v>
      </c>
      <c r="Z36" s="122">
        <f>N36+3</f>
        <v>37.700000000000003</v>
      </c>
    </row>
    <row r="37" spans="1:26" ht="17" thickTop="1" thickBot="1">
      <c r="A37" s="4">
        <v>30</v>
      </c>
      <c r="B37" s="4">
        <v>35.364735788007117</v>
      </c>
      <c r="C37" s="4">
        <v>18.124837988017969</v>
      </c>
      <c r="E37" s="2">
        <f t="shared" si="4"/>
        <v>1</v>
      </c>
      <c r="F37" s="2">
        <f t="shared" si="5"/>
        <v>0</v>
      </c>
      <c r="G37" s="7">
        <f t="shared" si="6"/>
        <v>17.239897799989148</v>
      </c>
      <c r="J37" s="90" t="s">
        <v>251</v>
      </c>
      <c r="K37" s="48">
        <v>26.7</v>
      </c>
      <c r="M37" s="97" t="s">
        <v>251</v>
      </c>
      <c r="N37" s="98">
        <v>25.4</v>
      </c>
      <c r="P37" s="104" t="s">
        <v>251</v>
      </c>
      <c r="Q37" s="103">
        <f t="shared" ref="Q37:Q51" si="20">K37+2</f>
        <v>28.7</v>
      </c>
      <c r="S37" s="119" t="s">
        <v>251</v>
      </c>
      <c r="T37" s="123">
        <f t="shared" ref="T37:T65" si="21">K37-3</f>
        <v>23.7</v>
      </c>
      <c r="V37" s="113" t="s">
        <v>251</v>
      </c>
      <c r="W37" s="114">
        <f t="shared" si="15"/>
        <v>23.4</v>
      </c>
      <c r="Y37" s="119" t="s">
        <v>251</v>
      </c>
      <c r="Z37" s="122">
        <f t="shared" ref="Z37:Z42" si="22">N37+3</f>
        <v>28.4</v>
      </c>
    </row>
    <row r="38" spans="1:26" ht="17" thickTop="1" thickBot="1">
      <c r="A38" s="4">
        <v>31</v>
      </c>
      <c r="B38" s="4">
        <v>26.486438372957927</v>
      </c>
      <c r="C38" s="4">
        <v>20.051110043031251</v>
      </c>
      <c r="E38" s="2">
        <f t="shared" si="4"/>
        <v>1</v>
      </c>
      <c r="F38" s="2">
        <f t="shared" si="5"/>
        <v>0</v>
      </c>
      <c r="G38" s="7">
        <f t="shared" si="6"/>
        <v>6.4353283299266764</v>
      </c>
      <c r="J38" s="91" t="s">
        <v>252</v>
      </c>
      <c r="K38" s="92">
        <v>16.3</v>
      </c>
      <c r="M38" s="99" t="s">
        <v>252</v>
      </c>
      <c r="N38" s="100">
        <v>23.6</v>
      </c>
      <c r="P38" s="105" t="s">
        <v>252</v>
      </c>
      <c r="Q38" s="103">
        <f t="shared" si="20"/>
        <v>18.3</v>
      </c>
      <c r="S38" s="121" t="s">
        <v>252</v>
      </c>
      <c r="T38" s="123">
        <f t="shared" si="21"/>
        <v>13.3</v>
      </c>
      <c r="V38" s="115" t="s">
        <v>252</v>
      </c>
      <c r="W38" s="114">
        <f t="shared" si="15"/>
        <v>21.6</v>
      </c>
      <c r="Y38" s="121" t="s">
        <v>252</v>
      </c>
      <c r="Z38" s="122">
        <f t="shared" si="22"/>
        <v>26.6</v>
      </c>
    </row>
    <row r="39" spans="1:26" ht="17" thickTop="1" thickBot="1">
      <c r="A39" s="4">
        <v>32</v>
      </c>
      <c r="B39" s="4">
        <v>43.107091224084016</v>
      </c>
      <c r="C39" s="4">
        <v>26.867747974947857</v>
      </c>
      <c r="E39" s="2">
        <f t="shared" si="4"/>
        <v>1</v>
      </c>
      <c r="F39" s="2">
        <f t="shared" si="5"/>
        <v>0</v>
      </c>
      <c r="G39" s="7">
        <f t="shared" si="6"/>
        <v>16.239343249136159</v>
      </c>
      <c r="J39" s="90" t="s">
        <v>253</v>
      </c>
      <c r="K39" s="48">
        <v>13.3</v>
      </c>
      <c r="M39" s="97" t="s">
        <v>253</v>
      </c>
      <c r="N39" s="98">
        <v>36.700000000000003</v>
      </c>
      <c r="P39" s="104" t="s">
        <v>253</v>
      </c>
      <c r="Q39" s="103">
        <f t="shared" si="20"/>
        <v>15.3</v>
      </c>
      <c r="S39" s="119" t="s">
        <v>253</v>
      </c>
      <c r="T39" s="123">
        <f t="shared" si="21"/>
        <v>10.3</v>
      </c>
      <c r="V39" s="113" t="s">
        <v>253</v>
      </c>
      <c r="W39" s="114">
        <f t="shared" si="15"/>
        <v>34.700000000000003</v>
      </c>
      <c r="Y39" s="119" t="s">
        <v>253</v>
      </c>
      <c r="Z39" s="122">
        <f t="shared" si="22"/>
        <v>39.700000000000003</v>
      </c>
    </row>
    <row r="40" spans="1:26" ht="17" thickTop="1" thickBot="1">
      <c r="A40" s="4">
        <v>33</v>
      </c>
      <c r="B40" s="4">
        <v>24.325747291673821</v>
      </c>
      <c r="C40" s="4">
        <v>22.768044203603488</v>
      </c>
      <c r="E40" s="2">
        <f t="shared" si="4"/>
        <v>1</v>
      </c>
      <c r="F40" s="2">
        <f t="shared" si="5"/>
        <v>0</v>
      </c>
      <c r="G40" s="7">
        <f t="shared" si="6"/>
        <v>1.5577030880703333</v>
      </c>
      <c r="J40" s="91" t="s">
        <v>254</v>
      </c>
      <c r="K40" s="92">
        <v>37.799999999999997</v>
      </c>
      <c r="M40" s="99" t="s">
        <v>254</v>
      </c>
      <c r="N40" s="100">
        <v>31.4</v>
      </c>
      <c r="P40" s="105" t="s">
        <v>254</v>
      </c>
      <c r="Q40" s="103">
        <f t="shared" si="20"/>
        <v>39.799999999999997</v>
      </c>
      <c r="S40" s="121" t="s">
        <v>254</v>
      </c>
      <c r="T40" s="123">
        <f t="shared" si="21"/>
        <v>34.799999999999997</v>
      </c>
      <c r="V40" s="115" t="s">
        <v>254</v>
      </c>
      <c r="W40" s="114">
        <f t="shared" si="15"/>
        <v>29.4</v>
      </c>
      <c r="Y40" s="121" t="s">
        <v>254</v>
      </c>
      <c r="Z40" s="122">
        <f t="shared" si="22"/>
        <v>34.4</v>
      </c>
    </row>
    <row r="41" spans="1:26" ht="17" thickTop="1" thickBot="1">
      <c r="A41" s="4">
        <v>34</v>
      </c>
      <c r="B41" s="4">
        <v>27.407652187571131</v>
      </c>
      <c r="C41" s="4">
        <v>11.495634449788593</v>
      </c>
      <c r="E41" s="2">
        <f t="shared" si="4"/>
        <v>1</v>
      </c>
      <c r="F41" s="2">
        <f t="shared" si="5"/>
        <v>0</v>
      </c>
      <c r="G41" s="7">
        <f t="shared" si="6"/>
        <v>15.912017737782538</v>
      </c>
      <c r="J41" s="90" t="s">
        <v>255</v>
      </c>
      <c r="K41" s="48">
        <v>32.5</v>
      </c>
      <c r="M41" s="97" t="s">
        <v>255</v>
      </c>
      <c r="N41" s="98">
        <v>27.8</v>
      </c>
      <c r="P41" s="104" t="s">
        <v>255</v>
      </c>
      <c r="Q41" s="103">
        <f>K41+3</f>
        <v>35.5</v>
      </c>
      <c r="S41" s="119" t="s">
        <v>255</v>
      </c>
      <c r="T41" s="123">
        <f t="shared" si="21"/>
        <v>29.5</v>
      </c>
      <c r="V41" s="113" t="s">
        <v>255</v>
      </c>
      <c r="W41" s="114">
        <f>N41-1</f>
        <v>26.8</v>
      </c>
      <c r="Y41" s="119" t="s">
        <v>255</v>
      </c>
      <c r="Z41" s="122">
        <f t="shared" si="22"/>
        <v>30.8</v>
      </c>
    </row>
    <row r="42" spans="1:26" ht="17" thickTop="1" thickBot="1">
      <c r="A42" s="4">
        <v>35</v>
      </c>
      <c r="B42" s="4">
        <v>39.687663629989309</v>
      </c>
      <c r="C42" s="4">
        <v>18.292011114401603</v>
      </c>
      <c r="E42" s="2">
        <f t="shared" si="4"/>
        <v>1</v>
      </c>
      <c r="F42" s="2">
        <f t="shared" si="5"/>
        <v>0</v>
      </c>
      <c r="G42" s="7">
        <f t="shared" si="6"/>
        <v>21.395652515587706</v>
      </c>
      <c r="J42" s="91" t="s">
        <v>256</v>
      </c>
      <c r="K42" s="92">
        <v>26.9</v>
      </c>
      <c r="M42" s="99" t="s">
        <v>256</v>
      </c>
      <c r="N42" s="100">
        <v>35.799999999999997</v>
      </c>
      <c r="P42" s="105" t="s">
        <v>256</v>
      </c>
      <c r="Q42" s="103">
        <f t="shared" si="20"/>
        <v>28.9</v>
      </c>
      <c r="S42" s="121" t="s">
        <v>256</v>
      </c>
      <c r="T42" s="123">
        <f t="shared" si="21"/>
        <v>23.9</v>
      </c>
      <c r="V42" s="115" t="s">
        <v>256</v>
      </c>
      <c r="W42" s="114">
        <f t="shared" ref="W42:W51" si="23">N42-1</f>
        <v>34.799999999999997</v>
      </c>
      <c r="Y42" s="121" t="s">
        <v>256</v>
      </c>
      <c r="Z42" s="122">
        <f t="shared" si="22"/>
        <v>38.799999999999997</v>
      </c>
    </row>
    <row r="43" spans="1:26" ht="17" thickTop="1" thickBot="1">
      <c r="A43" s="4">
        <v>36</v>
      </c>
      <c r="B43" s="4">
        <v>28.621562415967581</v>
      </c>
      <c r="C43" s="4">
        <v>29.951438619185126</v>
      </c>
      <c r="E43" s="2">
        <f t="shared" si="4"/>
        <v>0</v>
      </c>
      <c r="F43" s="2">
        <f t="shared" si="5"/>
        <v>1</v>
      </c>
      <c r="G43" s="7">
        <f t="shared" si="6"/>
        <v>1.3298762032175446</v>
      </c>
      <c r="J43" s="90" t="s">
        <v>257</v>
      </c>
      <c r="K43" s="48">
        <v>35.4</v>
      </c>
      <c r="M43" s="97" t="s">
        <v>257</v>
      </c>
      <c r="N43" s="98">
        <v>15.7</v>
      </c>
      <c r="P43" s="104" t="s">
        <v>257</v>
      </c>
      <c r="Q43" s="103">
        <f>K43+3</f>
        <v>38.4</v>
      </c>
      <c r="S43" s="119" t="s">
        <v>257</v>
      </c>
      <c r="T43" s="123">
        <f t="shared" si="21"/>
        <v>32.4</v>
      </c>
      <c r="V43" s="113" t="s">
        <v>257</v>
      </c>
      <c r="W43" s="114">
        <f t="shared" si="23"/>
        <v>14.7</v>
      </c>
      <c r="Y43" s="119" t="s">
        <v>257</v>
      </c>
      <c r="Z43" s="120">
        <f>N43+2</f>
        <v>17.7</v>
      </c>
    </row>
    <row r="44" spans="1:26" ht="17" thickTop="1" thickBot="1">
      <c r="A44" s="4">
        <v>37</v>
      </c>
      <c r="B44" s="4">
        <v>41.765713140638908</v>
      </c>
      <c r="C44" s="4">
        <v>21.133727871715749</v>
      </c>
      <c r="E44" s="2">
        <f t="shared" si="4"/>
        <v>1</v>
      </c>
      <c r="F44" s="2">
        <f t="shared" si="5"/>
        <v>0</v>
      </c>
      <c r="G44" s="7">
        <f t="shared" si="6"/>
        <v>20.63198526892316</v>
      </c>
      <c r="J44" s="91" t="s">
        <v>258</v>
      </c>
      <c r="K44" s="92">
        <v>32.299999999999997</v>
      </c>
      <c r="M44" s="99" t="s">
        <v>258</v>
      </c>
      <c r="N44" s="100">
        <v>13.2</v>
      </c>
      <c r="P44" s="105" t="s">
        <v>258</v>
      </c>
      <c r="Q44" s="103">
        <f>K44+3</f>
        <v>35.299999999999997</v>
      </c>
      <c r="S44" s="121" t="s">
        <v>258</v>
      </c>
      <c r="T44" s="123">
        <f t="shared" si="21"/>
        <v>29.299999999999997</v>
      </c>
      <c r="V44" s="115" t="s">
        <v>258</v>
      </c>
      <c r="W44" s="114">
        <f t="shared" si="23"/>
        <v>12.2</v>
      </c>
      <c r="Y44" s="121" t="s">
        <v>258</v>
      </c>
      <c r="Z44" s="122">
        <f>N44+2</f>
        <v>15.2</v>
      </c>
    </row>
    <row r="45" spans="1:26" ht="17" thickTop="1" thickBot="1">
      <c r="A45" s="4">
        <v>38</v>
      </c>
      <c r="B45" s="4">
        <v>29.152319906447698</v>
      </c>
      <c r="C45" s="4">
        <v>19.524433112309982</v>
      </c>
      <c r="E45" s="2">
        <f t="shared" si="4"/>
        <v>1</v>
      </c>
      <c r="F45" s="2">
        <f t="shared" si="5"/>
        <v>0</v>
      </c>
      <c r="G45" s="7">
        <f t="shared" si="6"/>
        <v>9.6278867941377158</v>
      </c>
      <c r="J45" s="90" t="s">
        <v>259</v>
      </c>
      <c r="K45" s="48">
        <v>31.2</v>
      </c>
      <c r="M45" s="97" t="s">
        <v>259</v>
      </c>
      <c r="N45" s="98">
        <v>32.5</v>
      </c>
      <c r="P45" s="104" t="s">
        <v>259</v>
      </c>
      <c r="Q45" s="103">
        <f t="shared" si="20"/>
        <v>33.200000000000003</v>
      </c>
      <c r="S45" s="119" t="s">
        <v>259</v>
      </c>
      <c r="T45" s="123">
        <f t="shared" si="21"/>
        <v>28.2</v>
      </c>
      <c r="V45" s="113" t="s">
        <v>259</v>
      </c>
      <c r="W45" s="114">
        <f t="shared" si="23"/>
        <v>31.5</v>
      </c>
      <c r="Y45" s="119" t="s">
        <v>259</v>
      </c>
      <c r="Z45" s="120">
        <f>N45+3</f>
        <v>35.5</v>
      </c>
    </row>
    <row r="46" spans="1:26" ht="17" thickTop="1" thickBot="1">
      <c r="A46" s="4">
        <v>39</v>
      </c>
      <c r="B46" s="4">
        <v>23.098718101968181</v>
      </c>
      <c r="C46" s="4">
        <v>23.524199290072961</v>
      </c>
      <c r="E46" s="2">
        <f t="shared" si="4"/>
        <v>0</v>
      </c>
      <c r="F46" s="2">
        <f t="shared" si="5"/>
        <v>1</v>
      </c>
      <c r="G46" s="7">
        <f t="shared" si="6"/>
        <v>0.42548118810477931</v>
      </c>
      <c r="J46" s="91" t="s">
        <v>260</v>
      </c>
      <c r="K46" s="92">
        <v>26.7</v>
      </c>
      <c r="M46" s="99" t="s">
        <v>260</v>
      </c>
      <c r="N46" s="100">
        <v>34.799999999999997</v>
      </c>
      <c r="P46" s="105" t="s">
        <v>260</v>
      </c>
      <c r="Q46" s="103">
        <f t="shared" si="20"/>
        <v>28.7</v>
      </c>
      <c r="S46" s="121" t="s">
        <v>260</v>
      </c>
      <c r="T46" s="123">
        <f t="shared" si="21"/>
        <v>23.7</v>
      </c>
      <c r="V46" s="115" t="s">
        <v>260</v>
      </c>
      <c r="W46" s="114">
        <f t="shared" si="23"/>
        <v>33.799999999999997</v>
      </c>
      <c r="Y46" s="121" t="s">
        <v>260</v>
      </c>
      <c r="Z46" s="120">
        <f t="shared" ref="Z46:Z50" si="24">N46+3</f>
        <v>37.799999999999997</v>
      </c>
    </row>
    <row r="47" spans="1:26" ht="17" thickTop="1" thickBot="1">
      <c r="A47" s="4">
        <v>40</v>
      </c>
      <c r="B47" s="4">
        <v>35.288291754363144</v>
      </c>
      <c r="C47" s="4">
        <v>11.664742303995361</v>
      </c>
      <c r="E47" s="2">
        <f t="shared" si="4"/>
        <v>1</v>
      </c>
      <c r="F47" s="2">
        <f t="shared" si="5"/>
        <v>0</v>
      </c>
      <c r="G47" s="7">
        <f t="shared" si="6"/>
        <v>23.623549450367783</v>
      </c>
      <c r="J47" s="90" t="s">
        <v>261</v>
      </c>
      <c r="K47" s="48">
        <v>32</v>
      </c>
      <c r="M47" s="97" t="s">
        <v>261</v>
      </c>
      <c r="N47" s="98">
        <v>20.399999999999999</v>
      </c>
      <c r="P47" s="104" t="s">
        <v>261</v>
      </c>
      <c r="Q47" s="103">
        <f t="shared" si="20"/>
        <v>34</v>
      </c>
      <c r="S47" s="119" t="s">
        <v>261</v>
      </c>
      <c r="T47" s="123">
        <f t="shared" si="21"/>
        <v>29</v>
      </c>
      <c r="V47" s="113" t="s">
        <v>261</v>
      </c>
      <c r="W47" s="114">
        <f t="shared" si="23"/>
        <v>19.399999999999999</v>
      </c>
      <c r="Y47" s="119" t="s">
        <v>261</v>
      </c>
      <c r="Z47" s="120">
        <f t="shared" si="24"/>
        <v>23.4</v>
      </c>
    </row>
    <row r="48" spans="1:26" ht="17" thickTop="1" thickBot="1">
      <c r="A48" s="4">
        <v>41</v>
      </c>
      <c r="B48" s="4">
        <v>34.053014522385816</v>
      </c>
      <c r="C48" s="4">
        <v>22.35247848237892</v>
      </c>
      <c r="E48" s="2">
        <f t="shared" si="4"/>
        <v>1</v>
      </c>
      <c r="F48" s="2">
        <f t="shared" si="5"/>
        <v>0</v>
      </c>
      <c r="G48" s="7">
        <f t="shared" si="6"/>
        <v>11.700536040006895</v>
      </c>
      <c r="J48" s="91" t="s">
        <v>262</v>
      </c>
      <c r="K48" s="92">
        <v>23.5</v>
      </c>
      <c r="M48" s="99" t="s">
        <v>262</v>
      </c>
      <c r="N48" s="100">
        <v>31.8</v>
      </c>
      <c r="P48" s="105" t="s">
        <v>262</v>
      </c>
      <c r="Q48" s="103">
        <f t="shared" si="20"/>
        <v>25.5</v>
      </c>
      <c r="S48" s="121" t="s">
        <v>262</v>
      </c>
      <c r="T48" s="123">
        <f t="shared" si="21"/>
        <v>20.5</v>
      </c>
      <c r="V48" s="115" t="s">
        <v>262</v>
      </c>
      <c r="W48" s="114">
        <f t="shared" si="23"/>
        <v>30.8</v>
      </c>
      <c r="Y48" s="121" t="s">
        <v>262</v>
      </c>
      <c r="Z48" s="120">
        <f t="shared" si="24"/>
        <v>34.799999999999997</v>
      </c>
    </row>
    <row r="49" spans="1:26" ht="17" thickTop="1" thickBot="1">
      <c r="A49" s="4">
        <v>42</v>
      </c>
      <c r="B49" s="4">
        <v>45.867576984797672</v>
      </c>
      <c r="C49" s="4">
        <v>15.986232677810062</v>
      </c>
      <c r="E49" s="2">
        <f t="shared" si="4"/>
        <v>1</v>
      </c>
      <c r="F49" s="2">
        <f t="shared" si="5"/>
        <v>0</v>
      </c>
      <c r="G49" s="7">
        <f t="shared" si="6"/>
        <v>29.881344306987611</v>
      </c>
      <c r="J49" s="90" t="s">
        <v>263</v>
      </c>
      <c r="K49" s="48">
        <v>24.8</v>
      </c>
      <c r="M49" s="97" t="s">
        <v>263</v>
      </c>
      <c r="N49" s="98">
        <v>23.1</v>
      </c>
      <c r="P49" s="104" t="s">
        <v>263</v>
      </c>
      <c r="Q49" s="103">
        <f t="shared" si="20"/>
        <v>26.8</v>
      </c>
      <c r="S49" s="119" t="s">
        <v>263</v>
      </c>
      <c r="T49" s="123">
        <f t="shared" si="21"/>
        <v>21.8</v>
      </c>
      <c r="V49" s="113" t="s">
        <v>263</v>
      </c>
      <c r="W49" s="114">
        <f t="shared" si="23"/>
        <v>22.1</v>
      </c>
      <c r="Y49" s="119" t="s">
        <v>263</v>
      </c>
      <c r="Z49" s="120">
        <f t="shared" si="24"/>
        <v>26.1</v>
      </c>
    </row>
    <row r="50" spans="1:26" ht="17" thickTop="1" thickBot="1">
      <c r="A50" s="4">
        <v>43</v>
      </c>
      <c r="B50" s="4">
        <v>23.361533596361703</v>
      </c>
      <c r="C50" s="4">
        <v>18.927653775263074</v>
      </c>
      <c r="E50" s="2">
        <f t="shared" si="4"/>
        <v>1</v>
      </c>
      <c r="F50" s="2">
        <f t="shared" si="5"/>
        <v>0</v>
      </c>
      <c r="G50" s="7">
        <f t="shared" si="6"/>
        <v>4.4338798210986283</v>
      </c>
      <c r="J50" s="91" t="s">
        <v>264</v>
      </c>
      <c r="K50" s="92">
        <v>21.7</v>
      </c>
      <c r="M50" s="99" t="s">
        <v>264</v>
      </c>
      <c r="N50" s="100">
        <v>29.8</v>
      </c>
      <c r="P50" s="105" t="s">
        <v>264</v>
      </c>
      <c r="Q50" s="103">
        <f t="shared" si="20"/>
        <v>23.7</v>
      </c>
      <c r="S50" s="121" t="s">
        <v>264</v>
      </c>
      <c r="T50" s="123">
        <f t="shared" si="21"/>
        <v>18.7</v>
      </c>
      <c r="V50" s="115" t="s">
        <v>264</v>
      </c>
      <c r="W50" s="114">
        <f t="shared" si="23"/>
        <v>28.8</v>
      </c>
      <c r="Y50" s="121" t="s">
        <v>264</v>
      </c>
      <c r="Z50" s="120">
        <f t="shared" si="24"/>
        <v>32.799999999999997</v>
      </c>
    </row>
    <row r="51" spans="1:26" ht="17" thickTop="1" thickBot="1">
      <c r="A51" s="4">
        <v>44</v>
      </c>
      <c r="B51" s="4">
        <v>26.650175723409419</v>
      </c>
      <c r="C51" s="4">
        <v>15.559877129309422</v>
      </c>
      <c r="E51" s="2">
        <f t="shared" si="4"/>
        <v>1</v>
      </c>
      <c r="F51" s="2">
        <f t="shared" si="5"/>
        <v>0</v>
      </c>
      <c r="G51" s="7">
        <f t="shared" si="6"/>
        <v>11.090298594099997</v>
      </c>
      <c r="J51" s="90" t="s">
        <v>265</v>
      </c>
      <c r="K51" s="48">
        <v>21.2</v>
      </c>
      <c r="M51" s="97" t="s">
        <v>265</v>
      </c>
      <c r="N51" s="98">
        <v>22.1</v>
      </c>
      <c r="P51" s="104" t="s">
        <v>265</v>
      </c>
      <c r="Q51" s="103">
        <f t="shared" si="20"/>
        <v>23.2</v>
      </c>
      <c r="S51" s="119" t="s">
        <v>265</v>
      </c>
      <c r="T51" s="123">
        <f t="shared" si="21"/>
        <v>18.2</v>
      </c>
      <c r="V51" s="113" t="s">
        <v>265</v>
      </c>
      <c r="W51" s="114">
        <f t="shared" si="23"/>
        <v>21.1</v>
      </c>
      <c r="Y51" s="119" t="s">
        <v>265</v>
      </c>
      <c r="Z51" s="122">
        <f>N51+3</f>
        <v>25.1</v>
      </c>
    </row>
    <row r="52" spans="1:26" ht="17" thickTop="1" thickBot="1">
      <c r="A52" s="4">
        <v>45</v>
      </c>
      <c r="B52" s="4">
        <v>34.603143024733313</v>
      </c>
      <c r="C52" s="4">
        <v>22.809560487870691</v>
      </c>
      <c r="E52" s="2">
        <f t="shared" si="4"/>
        <v>1</v>
      </c>
      <c r="F52" s="2">
        <f t="shared" si="5"/>
        <v>0</v>
      </c>
      <c r="G52" s="7">
        <f t="shared" si="6"/>
        <v>11.793582536862623</v>
      </c>
      <c r="J52" s="91" t="s">
        <v>266</v>
      </c>
      <c r="K52" s="92">
        <v>48.4</v>
      </c>
      <c r="M52" s="99" t="s">
        <v>266</v>
      </c>
      <c r="N52" s="100">
        <v>21.2</v>
      </c>
      <c r="P52" s="105" t="s">
        <v>266</v>
      </c>
      <c r="Q52" s="103">
        <f>K52+4</f>
        <v>52.4</v>
      </c>
      <c r="S52" s="121" t="s">
        <v>266</v>
      </c>
      <c r="T52" s="123">
        <f>K52+1.4</f>
        <v>49.8</v>
      </c>
      <c r="V52" s="115" t="s">
        <v>266</v>
      </c>
      <c r="W52" s="114">
        <f>N52-2</f>
        <v>19.2</v>
      </c>
      <c r="Y52" s="121" t="s">
        <v>266</v>
      </c>
      <c r="Z52" s="122">
        <f>N52+2</f>
        <v>23.2</v>
      </c>
    </row>
    <row r="53" spans="1:26" ht="17" thickTop="1" thickBot="1">
      <c r="A53" s="4">
        <v>46</v>
      </c>
      <c r="B53" s="4">
        <v>38.932005009612965</v>
      </c>
      <c r="C53" s="4">
        <v>27.980650279977958</v>
      </c>
      <c r="E53" s="2">
        <f t="shared" si="4"/>
        <v>1</v>
      </c>
      <c r="F53" s="2">
        <f t="shared" si="5"/>
        <v>0</v>
      </c>
      <c r="G53" s="7">
        <f t="shared" si="6"/>
        <v>10.951354729635007</v>
      </c>
      <c r="J53" s="90" t="s">
        <v>267</v>
      </c>
      <c r="K53" s="48">
        <v>47.2</v>
      </c>
      <c r="M53" s="97" t="s">
        <v>267</v>
      </c>
      <c r="N53" s="98">
        <v>18.8</v>
      </c>
      <c r="P53" s="104" t="s">
        <v>267</v>
      </c>
      <c r="Q53" s="103">
        <f>K53+5</f>
        <v>52.2</v>
      </c>
      <c r="S53" s="119" t="s">
        <v>267</v>
      </c>
      <c r="T53" s="123">
        <f t="shared" si="21"/>
        <v>44.2</v>
      </c>
      <c r="V53" s="113" t="s">
        <v>267</v>
      </c>
      <c r="W53" s="114">
        <f t="shared" ref="W53:W62" si="25">N53-2</f>
        <v>16.8</v>
      </c>
      <c r="Y53" s="119" t="s">
        <v>267</v>
      </c>
      <c r="Z53" s="122">
        <f t="shared" ref="Z53:Z65" si="26">N53+3</f>
        <v>21.8</v>
      </c>
    </row>
    <row r="54" spans="1:26" ht="17" thickTop="1" thickBot="1">
      <c r="A54" s="4">
        <v>47</v>
      </c>
      <c r="B54" s="4">
        <v>25.639271040368108</v>
      </c>
      <c r="C54" s="4">
        <v>17.721260525721455</v>
      </c>
      <c r="E54" s="2">
        <f t="shared" si="4"/>
        <v>1</v>
      </c>
      <c r="F54" s="2">
        <f t="shared" si="5"/>
        <v>0</v>
      </c>
      <c r="G54" s="7">
        <f t="shared" si="6"/>
        <v>7.9180105146466531</v>
      </c>
      <c r="J54" s="91" t="s">
        <v>268</v>
      </c>
      <c r="K54" s="92">
        <v>26.6</v>
      </c>
      <c r="M54" s="99" t="s">
        <v>268</v>
      </c>
      <c r="N54" s="100">
        <v>26.5</v>
      </c>
      <c r="P54" s="105" t="s">
        <v>268</v>
      </c>
      <c r="Q54" s="103">
        <f>K54+3</f>
        <v>29.6</v>
      </c>
      <c r="S54" s="121" t="s">
        <v>268</v>
      </c>
      <c r="T54" s="123">
        <f t="shared" si="21"/>
        <v>23.6</v>
      </c>
      <c r="V54" s="115" t="s">
        <v>268</v>
      </c>
      <c r="W54" s="114">
        <f t="shared" si="25"/>
        <v>24.5</v>
      </c>
      <c r="Y54" s="121" t="s">
        <v>268</v>
      </c>
      <c r="Z54" s="122">
        <f t="shared" si="26"/>
        <v>29.5</v>
      </c>
    </row>
    <row r="55" spans="1:26" ht="17" thickTop="1" thickBot="1">
      <c r="A55" s="4">
        <v>48</v>
      </c>
      <c r="B55" s="4">
        <v>29.002472464985907</v>
      </c>
      <c r="C55" s="4">
        <v>19.856624839881441</v>
      </c>
      <c r="E55" s="2">
        <f t="shared" si="4"/>
        <v>1</v>
      </c>
      <c r="F55" s="2">
        <f t="shared" si="5"/>
        <v>0</v>
      </c>
      <c r="G55" s="7">
        <f t="shared" si="6"/>
        <v>9.1458476251044658</v>
      </c>
      <c r="J55" s="90" t="s">
        <v>269</v>
      </c>
      <c r="K55" s="48">
        <v>33.200000000000003</v>
      </c>
      <c r="M55" s="97" t="s">
        <v>269</v>
      </c>
      <c r="N55" s="98">
        <v>14.4</v>
      </c>
      <c r="P55" s="104" t="s">
        <v>269</v>
      </c>
      <c r="Q55" s="103">
        <f t="shared" ref="Q55:Q65" si="27">K55+3</f>
        <v>36.200000000000003</v>
      </c>
      <c r="S55" s="119" t="s">
        <v>269</v>
      </c>
      <c r="T55" s="123">
        <f t="shared" si="21"/>
        <v>30.200000000000003</v>
      </c>
      <c r="V55" s="113" t="s">
        <v>269</v>
      </c>
      <c r="W55" s="114">
        <f t="shared" si="25"/>
        <v>12.4</v>
      </c>
      <c r="Y55" s="119" t="s">
        <v>269</v>
      </c>
      <c r="Z55" s="122">
        <f t="shared" si="26"/>
        <v>17.399999999999999</v>
      </c>
    </row>
    <row r="56" spans="1:26" ht="17" thickTop="1" thickBot="1">
      <c r="A56" s="4">
        <v>49</v>
      </c>
      <c r="B56" s="4">
        <v>28.584474856023718</v>
      </c>
      <c r="C56" s="4">
        <v>17.091456059063354</v>
      </c>
      <c r="E56" s="2">
        <f t="shared" si="4"/>
        <v>1</v>
      </c>
      <c r="F56" s="2">
        <f t="shared" si="5"/>
        <v>0</v>
      </c>
      <c r="G56" s="7">
        <f t="shared" si="6"/>
        <v>11.493018796960364</v>
      </c>
      <c r="J56" s="91" t="s">
        <v>270</v>
      </c>
      <c r="K56" s="92">
        <v>30.8</v>
      </c>
      <c r="M56" s="99" t="s">
        <v>270</v>
      </c>
      <c r="N56" s="100">
        <v>12.5</v>
      </c>
      <c r="P56" s="105" t="s">
        <v>270</v>
      </c>
      <c r="Q56" s="103">
        <f t="shared" si="27"/>
        <v>33.799999999999997</v>
      </c>
      <c r="S56" s="121" t="s">
        <v>270</v>
      </c>
      <c r="T56" s="123">
        <f t="shared" si="21"/>
        <v>27.8</v>
      </c>
      <c r="V56" s="115" t="s">
        <v>270</v>
      </c>
      <c r="W56" s="114">
        <f t="shared" si="25"/>
        <v>10.5</v>
      </c>
      <c r="Y56" s="121" t="s">
        <v>270</v>
      </c>
      <c r="Z56" s="122">
        <f t="shared" si="26"/>
        <v>15.5</v>
      </c>
    </row>
    <row r="57" spans="1:26" ht="17" thickTop="1" thickBot="1">
      <c r="A57" s="4">
        <v>50</v>
      </c>
      <c r="B57" s="4">
        <v>39.627854231415277</v>
      </c>
      <c r="C57" s="4">
        <v>22.00841953745098</v>
      </c>
      <c r="E57" s="2">
        <f t="shared" si="4"/>
        <v>1</v>
      </c>
      <c r="F57" s="2">
        <f t="shared" si="5"/>
        <v>0</v>
      </c>
      <c r="G57" s="7">
        <f t="shared" si="6"/>
        <v>17.619434693964298</v>
      </c>
      <c r="J57" s="90" t="s">
        <v>271</v>
      </c>
      <c r="K57" s="48">
        <v>33.200000000000003</v>
      </c>
      <c r="M57" s="97" t="s">
        <v>271</v>
      </c>
      <c r="N57" s="98">
        <v>18.600000000000001</v>
      </c>
      <c r="P57" s="104" t="s">
        <v>271</v>
      </c>
      <c r="Q57" s="103">
        <f t="shared" si="27"/>
        <v>36.200000000000003</v>
      </c>
      <c r="S57" s="119" t="s">
        <v>271</v>
      </c>
      <c r="T57" s="123">
        <f t="shared" si="21"/>
        <v>30.200000000000003</v>
      </c>
      <c r="V57" s="113" t="s">
        <v>271</v>
      </c>
      <c r="W57" s="114">
        <f t="shared" si="25"/>
        <v>16.600000000000001</v>
      </c>
      <c r="Y57" s="119" t="s">
        <v>271</v>
      </c>
      <c r="Z57" s="122">
        <f t="shared" si="26"/>
        <v>21.6</v>
      </c>
    </row>
    <row r="58" spans="1:26" ht="17" thickTop="1" thickBot="1">
      <c r="A58" s="4">
        <v>51</v>
      </c>
      <c r="B58" s="4">
        <v>51.526095457889056</v>
      </c>
      <c r="C58" s="4">
        <v>26.946861083143268</v>
      </c>
      <c r="E58" s="2">
        <f t="shared" si="4"/>
        <v>1</v>
      </c>
      <c r="F58" s="2">
        <f t="shared" si="5"/>
        <v>0</v>
      </c>
      <c r="G58" s="7">
        <f t="shared" si="6"/>
        <v>24.579234374745788</v>
      </c>
      <c r="J58" s="91" t="s">
        <v>272</v>
      </c>
      <c r="K58" s="92">
        <v>27.6</v>
      </c>
      <c r="M58" s="99" t="s">
        <v>272</v>
      </c>
      <c r="N58" s="100">
        <v>28.1</v>
      </c>
      <c r="P58" s="105" t="s">
        <v>272</v>
      </c>
      <c r="Q58" s="103">
        <f t="shared" si="27"/>
        <v>30.6</v>
      </c>
      <c r="S58" s="121" t="s">
        <v>272</v>
      </c>
      <c r="T58" s="123">
        <f t="shared" si="21"/>
        <v>24.6</v>
      </c>
      <c r="V58" s="115" t="s">
        <v>272</v>
      </c>
      <c r="W58" s="114">
        <f t="shared" si="25"/>
        <v>26.1</v>
      </c>
      <c r="Y58" s="121" t="s">
        <v>272</v>
      </c>
      <c r="Z58" s="122">
        <f t="shared" si="26"/>
        <v>31.1</v>
      </c>
    </row>
    <row r="59" spans="1:26" ht="17" thickTop="1" thickBot="1">
      <c r="A59" s="4">
        <v>52</v>
      </c>
      <c r="B59" s="4">
        <v>45.876938928073017</v>
      </c>
      <c r="C59" s="4">
        <v>19.891812211797557</v>
      </c>
      <c r="E59" s="2">
        <f t="shared" si="4"/>
        <v>1</v>
      </c>
      <c r="F59" s="2">
        <f t="shared" si="5"/>
        <v>0</v>
      </c>
      <c r="G59" s="7">
        <f t="shared" si="6"/>
        <v>25.98512671627546</v>
      </c>
      <c r="J59" s="90" t="s">
        <v>273</v>
      </c>
      <c r="K59" s="48">
        <v>29.5</v>
      </c>
      <c r="M59" s="97" t="s">
        <v>273</v>
      </c>
      <c r="N59" s="98">
        <v>22.7</v>
      </c>
      <c r="P59" s="104" t="s">
        <v>273</v>
      </c>
      <c r="Q59" s="103">
        <f t="shared" si="27"/>
        <v>32.5</v>
      </c>
      <c r="S59" s="119" t="s">
        <v>273</v>
      </c>
      <c r="T59" s="123">
        <f t="shared" si="21"/>
        <v>26.5</v>
      </c>
      <c r="V59" s="113" t="s">
        <v>273</v>
      </c>
      <c r="W59" s="114">
        <f t="shared" si="25"/>
        <v>20.7</v>
      </c>
      <c r="Y59" s="119" t="s">
        <v>273</v>
      </c>
      <c r="Z59" s="122">
        <f t="shared" si="26"/>
        <v>25.7</v>
      </c>
    </row>
    <row r="60" spans="1:26" ht="17" thickTop="1" thickBot="1">
      <c r="A60" s="4">
        <v>53</v>
      </c>
      <c r="B60" s="4">
        <v>37.977916661615019</v>
      </c>
      <c r="C60" s="4">
        <v>3.0013254232912043</v>
      </c>
      <c r="E60" s="2">
        <f t="shared" si="4"/>
        <v>1</v>
      </c>
      <c r="F60" s="2">
        <f t="shared" si="5"/>
        <v>0</v>
      </c>
      <c r="G60" s="7">
        <f t="shared" si="6"/>
        <v>34.976591238323813</v>
      </c>
      <c r="J60" s="91" t="s">
        <v>274</v>
      </c>
      <c r="K60" s="92">
        <v>27.2</v>
      </c>
      <c r="M60" s="99" t="s">
        <v>274</v>
      </c>
      <c r="N60" s="100">
        <v>18.399999999999999</v>
      </c>
      <c r="P60" s="105" t="s">
        <v>274</v>
      </c>
      <c r="Q60" s="103">
        <f t="shared" si="27"/>
        <v>30.2</v>
      </c>
      <c r="S60" s="121" t="s">
        <v>274</v>
      </c>
      <c r="T60" s="123">
        <f t="shared" si="21"/>
        <v>24.2</v>
      </c>
      <c r="V60" s="115" t="s">
        <v>274</v>
      </c>
      <c r="W60" s="114">
        <f>N60-4</f>
        <v>14.399999999999999</v>
      </c>
      <c r="Y60" s="121" t="s">
        <v>274</v>
      </c>
      <c r="Z60" s="122">
        <f t="shared" si="26"/>
        <v>21.4</v>
      </c>
    </row>
    <row r="61" spans="1:26" ht="17" thickTop="1" thickBot="1">
      <c r="A61" s="4">
        <v>54</v>
      </c>
      <c r="B61" s="4">
        <v>36.379640371997354</v>
      </c>
      <c r="C61" s="4">
        <v>35.011356918937224</v>
      </c>
      <c r="E61" s="2">
        <f t="shared" si="4"/>
        <v>1</v>
      </c>
      <c r="F61" s="2">
        <f t="shared" si="5"/>
        <v>0</v>
      </c>
      <c r="G61" s="7">
        <f t="shared" si="6"/>
        <v>1.3682834530601298</v>
      </c>
      <c r="J61" s="90" t="s">
        <v>275</v>
      </c>
      <c r="K61" s="48">
        <v>25.3</v>
      </c>
      <c r="M61" s="97" t="s">
        <v>275</v>
      </c>
      <c r="N61" s="98">
        <v>19.399999999999999</v>
      </c>
      <c r="P61" s="104" t="s">
        <v>275</v>
      </c>
      <c r="Q61" s="103">
        <f t="shared" si="27"/>
        <v>28.3</v>
      </c>
      <c r="S61" s="119" t="s">
        <v>275</v>
      </c>
      <c r="T61" s="123">
        <f t="shared" si="21"/>
        <v>22.3</v>
      </c>
      <c r="V61" s="113" t="s">
        <v>275</v>
      </c>
      <c r="W61" s="114">
        <f>N61-1</f>
        <v>18.399999999999999</v>
      </c>
      <c r="Y61" s="119" t="s">
        <v>275</v>
      </c>
      <c r="Z61" s="122">
        <f t="shared" si="26"/>
        <v>22.4</v>
      </c>
    </row>
    <row r="62" spans="1:26" ht="17" thickTop="1" thickBot="1">
      <c r="A62" s="4">
        <v>55</v>
      </c>
      <c r="B62" s="4">
        <v>30.711993012738699</v>
      </c>
      <c r="C62" s="4">
        <v>7.4209270848769844</v>
      </c>
      <c r="E62" s="2">
        <f t="shared" si="4"/>
        <v>1</v>
      </c>
      <c r="F62" s="2">
        <f t="shared" si="5"/>
        <v>0</v>
      </c>
      <c r="G62" s="7">
        <f t="shared" si="6"/>
        <v>23.291065927861716</v>
      </c>
      <c r="J62" s="91" t="s">
        <v>276</v>
      </c>
      <c r="K62" s="92">
        <v>22.4</v>
      </c>
      <c r="M62" s="99" t="s">
        <v>276</v>
      </c>
      <c r="N62" s="100">
        <v>26.1</v>
      </c>
      <c r="P62" s="105" t="s">
        <v>276</v>
      </c>
      <c r="Q62" s="103">
        <f t="shared" si="27"/>
        <v>25.4</v>
      </c>
      <c r="S62" s="121" t="s">
        <v>276</v>
      </c>
      <c r="T62" s="123">
        <f t="shared" si="21"/>
        <v>19.399999999999999</v>
      </c>
      <c r="V62" s="115" t="s">
        <v>276</v>
      </c>
      <c r="W62" s="114">
        <f t="shared" si="25"/>
        <v>24.1</v>
      </c>
      <c r="Y62" s="121" t="s">
        <v>276</v>
      </c>
      <c r="Z62" s="122">
        <f t="shared" si="26"/>
        <v>29.1</v>
      </c>
    </row>
    <row r="63" spans="1:26" ht="17" thickTop="1" thickBot="1">
      <c r="A63" s="4">
        <v>56</v>
      </c>
      <c r="B63" s="4">
        <v>43.244933147217033</v>
      </c>
      <c r="C63" s="4">
        <v>18.601605407789759</v>
      </c>
      <c r="E63" s="2">
        <f t="shared" si="4"/>
        <v>1</v>
      </c>
      <c r="F63" s="2">
        <f t="shared" si="5"/>
        <v>0</v>
      </c>
      <c r="G63" s="7">
        <f t="shared" si="6"/>
        <v>24.643327739427274</v>
      </c>
      <c r="J63" s="90" t="s">
        <v>277</v>
      </c>
      <c r="K63" s="48">
        <v>24.2</v>
      </c>
      <c r="M63" s="97" t="s">
        <v>277</v>
      </c>
      <c r="N63" s="98">
        <v>21.7</v>
      </c>
      <c r="P63" s="104" t="s">
        <v>277</v>
      </c>
      <c r="Q63" s="103">
        <f t="shared" si="27"/>
        <v>27.2</v>
      </c>
      <c r="S63" s="119" t="s">
        <v>277</v>
      </c>
      <c r="T63" s="123">
        <f t="shared" si="21"/>
        <v>21.2</v>
      </c>
      <c r="V63" s="113" t="s">
        <v>277</v>
      </c>
      <c r="W63" s="114">
        <f t="shared" ref="W8:W71" si="28">N63</f>
        <v>21.7</v>
      </c>
      <c r="Y63" s="119" t="s">
        <v>277</v>
      </c>
      <c r="Z63" s="122">
        <f t="shared" si="26"/>
        <v>24.7</v>
      </c>
    </row>
    <row r="64" spans="1:26" ht="17" thickTop="1" thickBot="1">
      <c r="A64" s="4">
        <v>57</v>
      </c>
      <c r="B64" s="4">
        <v>35.588775751377646</v>
      </c>
      <c r="C64" s="4">
        <v>5.8463486869008392</v>
      </c>
      <c r="E64" s="2">
        <f t="shared" si="4"/>
        <v>1</v>
      </c>
      <c r="F64" s="2">
        <f t="shared" si="5"/>
        <v>0</v>
      </c>
      <c r="G64" s="7">
        <f t="shared" si="6"/>
        <v>29.742427064476807</v>
      </c>
      <c r="J64" s="91" t="s">
        <v>278</v>
      </c>
      <c r="K64" s="92">
        <v>21.4</v>
      </c>
      <c r="M64" s="99" t="s">
        <v>278</v>
      </c>
      <c r="N64" s="100">
        <v>36.799999999999997</v>
      </c>
      <c r="P64" s="105" t="s">
        <v>278</v>
      </c>
      <c r="Q64" s="103">
        <f t="shared" si="27"/>
        <v>24.4</v>
      </c>
      <c r="S64" s="121" t="s">
        <v>278</v>
      </c>
      <c r="T64" s="123">
        <f t="shared" si="21"/>
        <v>18.399999999999999</v>
      </c>
      <c r="V64" s="115" t="s">
        <v>278</v>
      </c>
      <c r="W64" s="114">
        <f t="shared" si="28"/>
        <v>36.799999999999997</v>
      </c>
      <c r="Y64" s="121" t="s">
        <v>278</v>
      </c>
      <c r="Z64" s="122">
        <f t="shared" si="26"/>
        <v>39.799999999999997</v>
      </c>
    </row>
    <row r="65" spans="1:26" ht="17" thickTop="1" thickBot="1">
      <c r="A65" s="4">
        <v>58</v>
      </c>
      <c r="B65" s="4">
        <v>26.198450582292995</v>
      </c>
      <c r="C65" s="4">
        <v>8.8000053532240141</v>
      </c>
      <c r="E65" s="2">
        <f t="shared" si="4"/>
        <v>1</v>
      </c>
      <c r="F65" s="2">
        <f t="shared" si="5"/>
        <v>0</v>
      </c>
      <c r="G65" s="7">
        <f t="shared" si="6"/>
        <v>17.398445229068983</v>
      </c>
      <c r="J65" s="90" t="s">
        <v>279</v>
      </c>
      <c r="K65" s="48">
        <v>16.5</v>
      </c>
      <c r="M65" s="97" t="s">
        <v>279</v>
      </c>
      <c r="N65" s="98">
        <v>31.8</v>
      </c>
      <c r="P65" s="104" t="s">
        <v>279</v>
      </c>
      <c r="Q65" s="103">
        <f t="shared" si="27"/>
        <v>19.5</v>
      </c>
      <c r="S65" s="119" t="s">
        <v>279</v>
      </c>
      <c r="T65" s="123">
        <f t="shared" si="21"/>
        <v>13.5</v>
      </c>
      <c r="V65" s="113" t="s">
        <v>279</v>
      </c>
      <c r="W65" s="114">
        <f t="shared" si="28"/>
        <v>31.8</v>
      </c>
      <c r="Y65" s="119" t="s">
        <v>279</v>
      </c>
      <c r="Z65" s="122">
        <f t="shared" si="26"/>
        <v>34.799999999999997</v>
      </c>
    </row>
    <row r="66" spans="1:26" ht="17" thickTop="1" thickBot="1">
      <c r="A66" s="4">
        <v>59</v>
      </c>
      <c r="B66" s="4">
        <v>35.586289279363633</v>
      </c>
      <c r="C66" s="4">
        <v>25.784163595797086</v>
      </c>
      <c r="E66" s="2">
        <f t="shared" si="4"/>
        <v>1</v>
      </c>
      <c r="F66" s="2">
        <f t="shared" si="5"/>
        <v>0</v>
      </c>
      <c r="G66" s="7">
        <f t="shared" si="6"/>
        <v>9.8021256835665476</v>
      </c>
      <c r="J66" s="91" t="s">
        <v>280</v>
      </c>
      <c r="K66" s="92">
        <v>43.4</v>
      </c>
      <c r="M66" s="99" t="s">
        <v>280</v>
      </c>
      <c r="N66" s="100">
        <v>22.8</v>
      </c>
      <c r="P66" s="105" t="s">
        <v>280</v>
      </c>
      <c r="Q66" s="103">
        <f>K66-3</f>
        <v>40.4</v>
      </c>
      <c r="S66" s="121" t="s">
        <v>280</v>
      </c>
      <c r="T66" s="123">
        <f>K66-5</f>
        <v>38.4</v>
      </c>
      <c r="V66" s="115" t="s">
        <v>280</v>
      </c>
      <c r="W66" s="114">
        <f>N66+2</f>
        <v>24.8</v>
      </c>
      <c r="Y66" s="121" t="s">
        <v>280</v>
      </c>
      <c r="Z66" s="122">
        <f>N66+4</f>
        <v>26.8</v>
      </c>
    </row>
    <row r="67" spans="1:26" ht="17" thickTop="1" thickBot="1">
      <c r="A67" s="4">
        <v>60</v>
      </c>
      <c r="B67" s="4">
        <v>29.3169045783375</v>
      </c>
      <c r="C67" s="4">
        <v>7.9357092136679306</v>
      </c>
      <c r="E67" s="2">
        <f t="shared" si="4"/>
        <v>1</v>
      </c>
      <c r="F67" s="2">
        <f t="shared" si="5"/>
        <v>0</v>
      </c>
      <c r="G67" s="7">
        <f t="shared" si="6"/>
        <v>21.381195364669569</v>
      </c>
      <c r="J67" s="90" t="s">
        <v>281</v>
      </c>
      <c r="K67" s="48">
        <v>37.9</v>
      </c>
      <c r="M67" s="97" t="s">
        <v>281</v>
      </c>
      <c r="N67" s="98">
        <v>18.899999999999999</v>
      </c>
      <c r="P67" s="104" t="s">
        <v>281</v>
      </c>
      <c r="Q67" s="103">
        <f t="shared" ref="Q67:Q96" si="29">K67-3</f>
        <v>34.9</v>
      </c>
      <c r="S67" s="119" t="s">
        <v>281</v>
      </c>
      <c r="T67" s="123">
        <f>K67-7</f>
        <v>30.9</v>
      </c>
      <c r="V67" s="113" t="s">
        <v>281</v>
      </c>
      <c r="W67" s="114">
        <f>N67+6</f>
        <v>24.9</v>
      </c>
      <c r="Y67" s="119" t="s">
        <v>281</v>
      </c>
      <c r="Z67" s="122">
        <f t="shared" ref="Z67:Z112" si="30">N67+4</f>
        <v>22.9</v>
      </c>
    </row>
    <row r="68" spans="1:26" ht="17" thickTop="1" thickBot="1">
      <c r="A68" s="4">
        <v>61</v>
      </c>
      <c r="B68" s="4">
        <v>46.306509346927896</v>
      </c>
      <c r="C68" s="4">
        <v>16.252814540084792</v>
      </c>
      <c r="E68" s="2">
        <f t="shared" si="4"/>
        <v>1</v>
      </c>
      <c r="F68" s="2">
        <f t="shared" si="5"/>
        <v>0</v>
      </c>
      <c r="G68" s="7">
        <f t="shared" si="6"/>
        <v>30.053694806843104</v>
      </c>
      <c r="J68" s="91" t="s">
        <v>282</v>
      </c>
      <c r="K68" s="92">
        <v>41.8</v>
      </c>
      <c r="M68" s="99" t="s">
        <v>282</v>
      </c>
      <c r="N68" s="100">
        <v>31.8</v>
      </c>
      <c r="P68" s="105" t="s">
        <v>282</v>
      </c>
      <c r="Q68" s="103">
        <f t="shared" si="29"/>
        <v>38.799999999999997</v>
      </c>
      <c r="S68" s="121" t="s">
        <v>282</v>
      </c>
      <c r="T68" s="123">
        <f t="shared" ref="T68:T112" si="31">K68-5</f>
        <v>36.799999999999997</v>
      </c>
      <c r="V68" s="115" t="s">
        <v>282</v>
      </c>
      <c r="W68" s="114">
        <f>N68+3</f>
        <v>34.799999999999997</v>
      </c>
      <c r="Y68" s="121" t="s">
        <v>282</v>
      </c>
      <c r="Z68" s="122">
        <f t="shared" si="30"/>
        <v>35.799999999999997</v>
      </c>
    </row>
    <row r="69" spans="1:26" ht="17" thickTop="1" thickBot="1">
      <c r="A69" s="4">
        <v>62</v>
      </c>
      <c r="B69" s="4">
        <v>31.867009405564918</v>
      </c>
      <c r="C69" s="4">
        <v>13.623981062336007</v>
      </c>
      <c r="E69" s="2">
        <f t="shared" si="4"/>
        <v>1</v>
      </c>
      <c r="F69" s="2">
        <f t="shared" si="5"/>
        <v>0</v>
      </c>
      <c r="G69" s="7">
        <f t="shared" si="6"/>
        <v>18.243028343228911</v>
      </c>
      <c r="J69" s="90" t="s">
        <v>283</v>
      </c>
      <c r="K69" s="48">
        <v>40.4</v>
      </c>
      <c r="M69" s="97" t="s">
        <v>283</v>
      </c>
      <c r="N69" s="98">
        <v>24.4</v>
      </c>
      <c r="P69" s="104" t="s">
        <v>283</v>
      </c>
      <c r="Q69" s="103">
        <f t="shared" si="29"/>
        <v>37.4</v>
      </c>
      <c r="S69" s="119" t="s">
        <v>283</v>
      </c>
      <c r="T69" s="123">
        <f t="shared" si="31"/>
        <v>35.4</v>
      </c>
      <c r="V69" s="113" t="s">
        <v>283</v>
      </c>
      <c r="W69" s="114">
        <f t="shared" ref="W69:W70" si="32">N69+3</f>
        <v>27.4</v>
      </c>
      <c r="Y69" s="119" t="s">
        <v>283</v>
      </c>
      <c r="Z69" s="122">
        <f t="shared" si="30"/>
        <v>28.4</v>
      </c>
    </row>
    <row r="70" spans="1:26" ht="17" thickTop="1" thickBot="1">
      <c r="A70" s="4">
        <v>63</v>
      </c>
      <c r="B70" s="4">
        <v>34.544534099198628</v>
      </c>
      <c r="C70" s="4">
        <v>11.231600157426431</v>
      </c>
      <c r="E70" s="2">
        <f t="shared" si="4"/>
        <v>1</v>
      </c>
      <c r="F70" s="2">
        <f t="shared" si="5"/>
        <v>0</v>
      </c>
      <c r="G70" s="7">
        <f t="shared" si="6"/>
        <v>23.312933941772197</v>
      </c>
      <c r="J70" s="91" t="s">
        <v>284</v>
      </c>
      <c r="K70" s="92">
        <v>33.9</v>
      </c>
      <c r="M70" s="99" t="s">
        <v>284</v>
      </c>
      <c r="N70" s="100">
        <v>31.7</v>
      </c>
      <c r="P70" s="105" t="s">
        <v>284</v>
      </c>
      <c r="Q70" s="103">
        <f t="shared" si="29"/>
        <v>30.9</v>
      </c>
      <c r="S70" s="121" t="s">
        <v>284</v>
      </c>
      <c r="T70" s="123">
        <f t="shared" si="31"/>
        <v>28.9</v>
      </c>
      <c r="V70" s="115" t="s">
        <v>284</v>
      </c>
      <c r="W70" s="114">
        <f t="shared" si="32"/>
        <v>34.700000000000003</v>
      </c>
      <c r="Y70" s="121" t="s">
        <v>284</v>
      </c>
      <c r="Z70" s="122">
        <f t="shared" si="30"/>
        <v>35.700000000000003</v>
      </c>
    </row>
    <row r="71" spans="1:26" ht="17" thickTop="1" thickBot="1">
      <c r="A71" s="4">
        <v>64</v>
      </c>
      <c r="B71" s="4">
        <v>21.693897179912661</v>
      </c>
      <c r="C71" s="4">
        <v>12.306697326092902</v>
      </c>
      <c r="E71" s="2">
        <f t="shared" si="4"/>
        <v>1</v>
      </c>
      <c r="F71" s="2">
        <f t="shared" si="5"/>
        <v>0</v>
      </c>
      <c r="G71" s="7">
        <f t="shared" si="6"/>
        <v>9.3871998538197587</v>
      </c>
      <c r="J71" s="90" t="s">
        <v>285</v>
      </c>
      <c r="K71" s="48">
        <v>34.799999999999997</v>
      </c>
      <c r="M71" s="97" t="s">
        <v>285</v>
      </c>
      <c r="N71" s="98">
        <v>31.4</v>
      </c>
      <c r="P71" s="104" t="s">
        <v>285</v>
      </c>
      <c r="Q71" s="103">
        <f t="shared" si="29"/>
        <v>31.799999999999997</v>
      </c>
      <c r="S71" s="119" t="s">
        <v>285</v>
      </c>
      <c r="T71" s="123">
        <f>K71-7</f>
        <v>27.799999999999997</v>
      </c>
      <c r="V71" s="113" t="s">
        <v>285</v>
      </c>
      <c r="W71" s="114">
        <f>N71+8</f>
        <v>39.4</v>
      </c>
      <c r="Y71" s="119" t="s">
        <v>285</v>
      </c>
      <c r="Z71" s="122">
        <f t="shared" si="30"/>
        <v>35.4</v>
      </c>
    </row>
    <row r="72" spans="1:26" ht="17" thickTop="1" thickBot="1">
      <c r="A72" s="4">
        <v>65</v>
      </c>
      <c r="B72" s="4">
        <v>48.461182978198309</v>
      </c>
      <c r="C72" s="4">
        <v>12.257307583316184</v>
      </c>
      <c r="E72" s="2">
        <f t="shared" ref="E72:E135" si="33">IF(B72&gt;C72, 1, 0)</f>
        <v>1</v>
      </c>
      <c r="F72" s="2">
        <f t="shared" ref="F72:F135" si="34">IF(B72&lt;C72, 1, 0)</f>
        <v>0</v>
      </c>
      <c r="G72" s="7">
        <f t="shared" ref="G72:G135" si="35">IF(B72&gt;C72,B72-C72,C72-B72)</f>
        <v>36.203875394882125</v>
      </c>
      <c r="J72" s="91" t="s">
        <v>286</v>
      </c>
      <c r="K72" s="92">
        <v>37.200000000000003</v>
      </c>
      <c r="M72" s="99" t="s">
        <v>286</v>
      </c>
      <c r="N72" s="101">
        <v>22.8</v>
      </c>
      <c r="P72" s="105" t="s">
        <v>286</v>
      </c>
      <c r="Q72" s="103">
        <f>K72-1</f>
        <v>36.200000000000003</v>
      </c>
      <c r="S72" s="121" t="s">
        <v>286</v>
      </c>
      <c r="T72" s="123">
        <f t="shared" si="31"/>
        <v>32.200000000000003</v>
      </c>
      <c r="V72" s="115" t="s">
        <v>286</v>
      </c>
      <c r="W72" s="114">
        <f>N72+4</f>
        <v>26.8</v>
      </c>
      <c r="Y72" s="121" t="s">
        <v>286</v>
      </c>
      <c r="Z72" s="122">
        <f t="shared" si="30"/>
        <v>26.8</v>
      </c>
    </row>
    <row r="73" spans="1:26" ht="17" thickTop="1" thickBot="1">
      <c r="A73" s="4">
        <v>66</v>
      </c>
      <c r="B73" s="4">
        <v>42.598807558806207</v>
      </c>
      <c r="C73" s="4">
        <v>30.399038462399879</v>
      </c>
      <c r="E73" s="2">
        <f t="shared" si="33"/>
        <v>1</v>
      </c>
      <c r="F73" s="2">
        <f t="shared" si="34"/>
        <v>0</v>
      </c>
      <c r="G73" s="7">
        <f t="shared" si="35"/>
        <v>12.199769096406328</v>
      </c>
      <c r="J73" s="90" t="s">
        <v>287</v>
      </c>
      <c r="K73" s="48">
        <v>28.5</v>
      </c>
      <c r="M73" s="97" t="s">
        <v>287</v>
      </c>
      <c r="N73" s="98">
        <v>24.4</v>
      </c>
      <c r="P73" s="104" t="s">
        <v>287</v>
      </c>
      <c r="Q73" s="103">
        <f t="shared" si="29"/>
        <v>25.5</v>
      </c>
      <c r="S73" s="119" t="s">
        <v>287</v>
      </c>
      <c r="T73" s="123">
        <f t="shared" si="31"/>
        <v>23.5</v>
      </c>
      <c r="V73" s="113" t="s">
        <v>287</v>
      </c>
      <c r="W73" s="114">
        <f t="shared" ref="W73:W112" si="36">N73+4</f>
        <v>28.4</v>
      </c>
      <c r="Y73" s="119" t="s">
        <v>287</v>
      </c>
      <c r="Z73" s="122">
        <f t="shared" si="30"/>
        <v>28.4</v>
      </c>
    </row>
    <row r="74" spans="1:26" ht="17" thickTop="1" thickBot="1">
      <c r="A74" s="4">
        <v>67</v>
      </c>
      <c r="B74" s="4">
        <v>32.76216345271127</v>
      </c>
      <c r="C74" s="4">
        <v>16.765846099815182</v>
      </c>
      <c r="E74" s="2">
        <f t="shared" si="33"/>
        <v>1</v>
      </c>
      <c r="F74" s="2">
        <f t="shared" si="34"/>
        <v>0</v>
      </c>
      <c r="G74" s="7">
        <f t="shared" si="35"/>
        <v>15.996317352896089</v>
      </c>
      <c r="J74" s="91" t="s">
        <v>288</v>
      </c>
      <c r="K74" s="92">
        <v>36.799999999999997</v>
      </c>
      <c r="M74" s="99" t="s">
        <v>288</v>
      </c>
      <c r="N74" s="100">
        <v>18.7</v>
      </c>
      <c r="P74" s="105" t="s">
        <v>288</v>
      </c>
      <c r="Q74" s="103">
        <f>K74+3</f>
        <v>39.799999999999997</v>
      </c>
      <c r="S74" s="121" t="s">
        <v>288</v>
      </c>
      <c r="T74" s="123">
        <f>K74-1</f>
        <v>35.799999999999997</v>
      </c>
      <c r="V74" s="115" t="s">
        <v>288</v>
      </c>
      <c r="W74" s="114">
        <f>N74-3</f>
        <v>15.7</v>
      </c>
      <c r="Y74" s="121" t="s">
        <v>288</v>
      </c>
      <c r="Z74" s="122">
        <f>N74-1</f>
        <v>17.7</v>
      </c>
    </row>
    <row r="75" spans="1:26" ht="17" thickTop="1" thickBot="1">
      <c r="A75" s="4">
        <v>68</v>
      </c>
      <c r="B75" s="4">
        <v>24.877502102617289</v>
      </c>
      <c r="C75" s="4">
        <v>25.638043560747036</v>
      </c>
      <c r="E75" s="2">
        <f t="shared" si="33"/>
        <v>0</v>
      </c>
      <c r="F75" s="2">
        <f t="shared" si="34"/>
        <v>1</v>
      </c>
      <c r="G75" s="7">
        <f t="shared" si="35"/>
        <v>0.76054145812974738</v>
      </c>
      <c r="J75" s="90" t="s">
        <v>289</v>
      </c>
      <c r="K75" s="48">
        <v>28.5</v>
      </c>
      <c r="M75" s="97" t="s">
        <v>289</v>
      </c>
      <c r="N75" s="98">
        <v>23</v>
      </c>
      <c r="P75" s="104" t="s">
        <v>289</v>
      </c>
      <c r="Q75" s="103">
        <f>K75+2</f>
        <v>30.5</v>
      </c>
      <c r="S75" s="119" t="s">
        <v>289</v>
      </c>
      <c r="T75" s="123">
        <f t="shared" si="31"/>
        <v>23.5</v>
      </c>
      <c r="V75" s="113" t="s">
        <v>289</v>
      </c>
      <c r="W75" s="114">
        <f>N75+4.3</f>
        <v>27.3</v>
      </c>
      <c r="Y75" s="119" t="s">
        <v>289</v>
      </c>
      <c r="Z75" s="122">
        <f>N75+4</f>
        <v>27</v>
      </c>
    </row>
    <row r="76" spans="1:26" ht="17" thickTop="1" thickBot="1">
      <c r="A76" s="4">
        <v>69</v>
      </c>
      <c r="B76" s="4">
        <v>38.628355399581999</v>
      </c>
      <c r="C76" s="4">
        <v>12.235809308711335</v>
      </c>
      <c r="E76" s="2">
        <f t="shared" si="33"/>
        <v>1</v>
      </c>
      <c r="F76" s="2">
        <f t="shared" si="34"/>
        <v>0</v>
      </c>
      <c r="G76" s="7">
        <f t="shared" si="35"/>
        <v>26.392546090870663</v>
      </c>
      <c r="J76" s="91" t="s">
        <v>290</v>
      </c>
      <c r="K76" s="92">
        <v>21.7</v>
      </c>
      <c r="M76" s="99" t="s">
        <v>290</v>
      </c>
      <c r="N76" s="100">
        <v>41</v>
      </c>
      <c r="P76" s="105" t="s">
        <v>290</v>
      </c>
      <c r="Q76" s="103">
        <f t="shared" si="29"/>
        <v>18.7</v>
      </c>
      <c r="S76" s="121" t="s">
        <v>290</v>
      </c>
      <c r="T76" s="123">
        <f>K76-5</f>
        <v>16.7</v>
      </c>
      <c r="V76" s="115" t="s">
        <v>290</v>
      </c>
      <c r="W76" s="114">
        <f t="shared" si="36"/>
        <v>45</v>
      </c>
      <c r="Y76" s="121" t="s">
        <v>290</v>
      </c>
      <c r="Z76" s="122">
        <f t="shared" si="30"/>
        <v>45</v>
      </c>
    </row>
    <row r="77" spans="1:26" ht="17" thickTop="1" thickBot="1">
      <c r="A77" s="4">
        <v>70</v>
      </c>
      <c r="B77" s="4">
        <v>37.976670922538133</v>
      </c>
      <c r="C77" s="4">
        <v>11.2671280631283</v>
      </c>
      <c r="E77" s="2">
        <f t="shared" si="33"/>
        <v>1</v>
      </c>
      <c r="F77" s="2">
        <f t="shared" si="34"/>
        <v>0</v>
      </c>
      <c r="G77" s="7">
        <f t="shared" si="35"/>
        <v>26.709542859409833</v>
      </c>
      <c r="J77" s="90" t="s">
        <v>291</v>
      </c>
      <c r="K77" s="48">
        <v>33.1</v>
      </c>
      <c r="M77" s="97" t="s">
        <v>291</v>
      </c>
      <c r="N77" s="98">
        <v>27.4</v>
      </c>
      <c r="P77" s="104" t="s">
        <v>291</v>
      </c>
      <c r="Q77" s="103">
        <f t="shared" si="29"/>
        <v>30.1</v>
      </c>
      <c r="S77" s="119" t="s">
        <v>291</v>
      </c>
      <c r="T77" s="123">
        <f>K77-6</f>
        <v>27.1</v>
      </c>
      <c r="V77" s="113" t="s">
        <v>291</v>
      </c>
      <c r="W77" s="114">
        <f t="shared" si="36"/>
        <v>31.4</v>
      </c>
      <c r="Y77" s="119" t="s">
        <v>291</v>
      </c>
      <c r="Z77" s="122">
        <f t="shared" si="30"/>
        <v>31.4</v>
      </c>
    </row>
    <row r="78" spans="1:26" ht="17" thickTop="1" thickBot="1">
      <c r="A78" s="4">
        <v>71</v>
      </c>
      <c r="B78" s="4">
        <v>36.240367960937931</v>
      </c>
      <c r="C78" s="4">
        <v>25.616382747225614</v>
      </c>
      <c r="E78" s="2">
        <f t="shared" si="33"/>
        <v>1</v>
      </c>
      <c r="F78" s="2">
        <f t="shared" si="34"/>
        <v>0</v>
      </c>
      <c r="G78" s="7">
        <f t="shared" si="35"/>
        <v>10.623985213712317</v>
      </c>
      <c r="J78" s="91" t="s">
        <v>292</v>
      </c>
      <c r="K78" s="92">
        <v>30.7</v>
      </c>
      <c r="M78" s="99" t="s">
        <v>292</v>
      </c>
      <c r="N78" s="100">
        <v>34</v>
      </c>
      <c r="P78" s="105" t="s">
        <v>292</v>
      </c>
      <c r="Q78" s="103">
        <f t="shared" si="29"/>
        <v>27.7</v>
      </c>
      <c r="S78" s="121" t="s">
        <v>292</v>
      </c>
      <c r="T78" s="123">
        <f t="shared" si="31"/>
        <v>25.7</v>
      </c>
      <c r="V78" s="115" t="s">
        <v>292</v>
      </c>
      <c r="W78" s="114">
        <f t="shared" si="36"/>
        <v>38</v>
      </c>
      <c r="Y78" s="121" t="s">
        <v>292</v>
      </c>
      <c r="Z78" s="122">
        <f t="shared" si="30"/>
        <v>38</v>
      </c>
    </row>
    <row r="79" spans="1:26" ht="17" thickTop="1" thickBot="1">
      <c r="A79" s="4">
        <v>72</v>
      </c>
      <c r="B79" s="4">
        <v>29.082177402065952</v>
      </c>
      <c r="C79" s="4">
        <v>19.827827170440681</v>
      </c>
      <c r="E79" s="2">
        <f t="shared" si="33"/>
        <v>1</v>
      </c>
      <c r="F79" s="2">
        <f t="shared" si="34"/>
        <v>0</v>
      </c>
      <c r="G79" s="7">
        <f t="shared" si="35"/>
        <v>9.2543502316252706</v>
      </c>
      <c r="J79" s="90" t="s">
        <v>293</v>
      </c>
      <c r="K79" s="48">
        <v>29.6</v>
      </c>
      <c r="M79" s="97" t="s">
        <v>293</v>
      </c>
      <c r="N79" s="98">
        <v>21.7</v>
      </c>
      <c r="P79" s="104" t="s">
        <v>293</v>
      </c>
      <c r="Q79" s="103">
        <f>K79-2</f>
        <v>27.6</v>
      </c>
      <c r="S79" s="119" t="s">
        <v>293</v>
      </c>
      <c r="T79" s="123">
        <f t="shared" si="31"/>
        <v>24.6</v>
      </c>
      <c r="V79" s="113" t="s">
        <v>293</v>
      </c>
      <c r="W79" s="114">
        <f t="shared" si="36"/>
        <v>25.7</v>
      </c>
      <c r="Y79" s="119" t="s">
        <v>293</v>
      </c>
      <c r="Z79" s="122">
        <f t="shared" si="30"/>
        <v>25.7</v>
      </c>
    </row>
    <row r="80" spans="1:26" ht="17" thickTop="1" thickBot="1">
      <c r="A80" s="4">
        <v>73</v>
      </c>
      <c r="B80" s="4">
        <v>39.022659722154302</v>
      </c>
      <c r="C80" s="4">
        <v>20.441279896333825</v>
      </c>
      <c r="E80" s="2">
        <f t="shared" si="33"/>
        <v>1</v>
      </c>
      <c r="F80" s="2">
        <f t="shared" si="34"/>
        <v>0</v>
      </c>
      <c r="G80" s="7">
        <f t="shared" si="35"/>
        <v>18.581379825820477</v>
      </c>
      <c r="J80" s="91" t="s">
        <v>294</v>
      </c>
      <c r="K80" s="92">
        <v>26.8</v>
      </c>
      <c r="M80" s="99" t="s">
        <v>294</v>
      </c>
      <c r="N80" s="100">
        <v>33.700000000000003</v>
      </c>
      <c r="P80" s="105" t="s">
        <v>294</v>
      </c>
      <c r="Q80" s="103">
        <f t="shared" si="29"/>
        <v>23.8</v>
      </c>
      <c r="S80" s="121" t="s">
        <v>294</v>
      </c>
      <c r="T80" s="123">
        <f t="shared" si="31"/>
        <v>21.8</v>
      </c>
      <c r="V80" s="115" t="s">
        <v>294</v>
      </c>
      <c r="W80" s="114">
        <f t="shared" si="36"/>
        <v>37.700000000000003</v>
      </c>
      <c r="Y80" s="121" t="s">
        <v>294</v>
      </c>
      <c r="Z80" s="122">
        <f t="shared" si="30"/>
        <v>37.700000000000003</v>
      </c>
    </row>
    <row r="81" spans="1:26" ht="17" thickTop="1" thickBot="1">
      <c r="A81" s="4">
        <v>74</v>
      </c>
      <c r="B81" s="4">
        <v>35.38309690700946</v>
      </c>
      <c r="C81" s="4">
        <v>15.00500432107026</v>
      </c>
      <c r="E81" s="2">
        <f t="shared" si="33"/>
        <v>1</v>
      </c>
      <c r="F81" s="2">
        <f t="shared" si="34"/>
        <v>0</v>
      </c>
      <c r="G81" s="7">
        <f t="shared" si="35"/>
        <v>20.3780925859392</v>
      </c>
      <c r="J81" s="90" t="s">
        <v>295</v>
      </c>
      <c r="K81" s="48">
        <v>26.4</v>
      </c>
      <c r="M81" s="97" t="s">
        <v>295</v>
      </c>
      <c r="N81" s="98">
        <v>31.3</v>
      </c>
      <c r="P81" s="104" t="s">
        <v>295</v>
      </c>
      <c r="Q81" s="103">
        <f t="shared" si="29"/>
        <v>23.4</v>
      </c>
      <c r="S81" s="119" t="s">
        <v>295</v>
      </c>
      <c r="T81" s="123">
        <f t="shared" si="31"/>
        <v>21.4</v>
      </c>
      <c r="V81" s="113" t="s">
        <v>295</v>
      </c>
      <c r="W81" s="114">
        <f t="shared" si="36"/>
        <v>35.299999999999997</v>
      </c>
      <c r="Y81" s="119" t="s">
        <v>295</v>
      </c>
      <c r="Z81" s="122">
        <f t="shared" si="30"/>
        <v>35.299999999999997</v>
      </c>
    </row>
    <row r="82" spans="1:26" ht="17" thickTop="1" thickBot="1">
      <c r="A82" s="4">
        <v>75</v>
      </c>
      <c r="B82" s="4">
        <v>20.483654038010865</v>
      </c>
      <c r="C82" s="4">
        <v>27.296851307778077</v>
      </c>
      <c r="E82" s="2">
        <f t="shared" si="33"/>
        <v>0</v>
      </c>
      <c r="F82" s="2">
        <f t="shared" si="34"/>
        <v>1</v>
      </c>
      <c r="G82" s="7">
        <f t="shared" si="35"/>
        <v>6.8131972697672118</v>
      </c>
      <c r="J82" s="91" t="s">
        <v>296</v>
      </c>
      <c r="K82" s="92">
        <v>26.3</v>
      </c>
      <c r="M82" s="99" t="s">
        <v>296</v>
      </c>
      <c r="N82" s="100">
        <v>23.5</v>
      </c>
      <c r="P82" s="105" t="s">
        <v>296</v>
      </c>
      <c r="Q82" s="103">
        <f t="shared" si="29"/>
        <v>23.3</v>
      </c>
      <c r="S82" s="121" t="s">
        <v>296</v>
      </c>
      <c r="T82" s="123">
        <f t="shared" si="31"/>
        <v>21.3</v>
      </c>
      <c r="V82" s="115" t="s">
        <v>296</v>
      </c>
      <c r="W82" s="114">
        <f t="shared" si="36"/>
        <v>27.5</v>
      </c>
      <c r="Y82" s="121" t="s">
        <v>296</v>
      </c>
      <c r="Z82" s="122">
        <f t="shared" si="30"/>
        <v>27.5</v>
      </c>
    </row>
    <row r="83" spans="1:26" ht="17" thickTop="1" thickBot="1">
      <c r="A83" s="4">
        <v>76</v>
      </c>
      <c r="B83" s="4">
        <v>35.426512349509025</v>
      </c>
      <c r="C83" s="4">
        <v>17.690805940374521</v>
      </c>
      <c r="E83" s="2">
        <f t="shared" si="33"/>
        <v>1</v>
      </c>
      <c r="F83" s="2">
        <f t="shared" si="34"/>
        <v>0</v>
      </c>
      <c r="G83" s="7">
        <f t="shared" si="35"/>
        <v>17.735706409134504</v>
      </c>
      <c r="J83" s="90" t="s">
        <v>297</v>
      </c>
      <c r="K83" s="48">
        <v>20.8</v>
      </c>
      <c r="M83" s="97" t="s">
        <v>297</v>
      </c>
      <c r="N83" s="98">
        <v>28.9</v>
      </c>
      <c r="P83" s="104" t="s">
        <v>297</v>
      </c>
      <c r="Q83" s="103">
        <f t="shared" si="29"/>
        <v>17.8</v>
      </c>
      <c r="S83" s="119" t="s">
        <v>297</v>
      </c>
      <c r="T83" s="123">
        <f t="shared" si="31"/>
        <v>15.8</v>
      </c>
      <c r="V83" s="113" t="s">
        <v>297</v>
      </c>
      <c r="W83" s="114">
        <f t="shared" si="36"/>
        <v>32.9</v>
      </c>
      <c r="Y83" s="119" t="s">
        <v>297</v>
      </c>
      <c r="Z83" s="122">
        <f t="shared" si="30"/>
        <v>32.9</v>
      </c>
    </row>
    <row r="84" spans="1:26" ht="17" thickTop="1" thickBot="1">
      <c r="A84" s="4">
        <v>77</v>
      </c>
      <c r="B84" s="4">
        <v>26.334047199111282</v>
      </c>
      <c r="C84" s="4">
        <v>7.1515132125101974</v>
      </c>
      <c r="E84" s="2">
        <f t="shared" si="33"/>
        <v>1</v>
      </c>
      <c r="F84" s="2">
        <f t="shared" si="34"/>
        <v>0</v>
      </c>
      <c r="G84" s="7">
        <f t="shared" si="35"/>
        <v>19.182533986601086</v>
      </c>
      <c r="J84" s="91" t="s">
        <v>298</v>
      </c>
      <c r="K84" s="92">
        <v>18.899999999999999</v>
      </c>
      <c r="M84" s="99" t="s">
        <v>298</v>
      </c>
      <c r="N84" s="100">
        <v>40.5</v>
      </c>
      <c r="P84" s="105" t="s">
        <v>298</v>
      </c>
      <c r="Q84" s="103">
        <f t="shared" si="29"/>
        <v>15.899999999999999</v>
      </c>
      <c r="S84" s="121" t="s">
        <v>298</v>
      </c>
      <c r="T84" s="123">
        <f>K84-4</f>
        <v>14.899999999999999</v>
      </c>
      <c r="V84" s="115" t="s">
        <v>298</v>
      </c>
      <c r="W84" s="114">
        <f t="shared" si="36"/>
        <v>44.5</v>
      </c>
      <c r="Y84" s="121" t="s">
        <v>298</v>
      </c>
      <c r="Z84" s="122">
        <f t="shared" si="30"/>
        <v>44.5</v>
      </c>
    </row>
    <row r="85" spans="1:26" ht="17" thickTop="1" thickBot="1">
      <c r="A85" s="4">
        <v>78</v>
      </c>
      <c r="B85" s="4">
        <v>38.021115680221641</v>
      </c>
      <c r="C85" s="4">
        <v>11.100822697888278</v>
      </c>
      <c r="E85" s="2">
        <f t="shared" si="33"/>
        <v>1</v>
      </c>
      <c r="F85" s="2">
        <f t="shared" si="34"/>
        <v>0</v>
      </c>
      <c r="G85" s="7">
        <f t="shared" si="35"/>
        <v>26.920292982333365</v>
      </c>
      <c r="J85" s="90" t="s">
        <v>299</v>
      </c>
      <c r="K85" s="48">
        <v>34.700000000000003</v>
      </c>
      <c r="M85" s="97" t="s">
        <v>299</v>
      </c>
      <c r="N85" s="98">
        <v>20.6</v>
      </c>
      <c r="P85" s="104" t="s">
        <v>299</v>
      </c>
      <c r="Q85" s="103">
        <f t="shared" si="29"/>
        <v>31.700000000000003</v>
      </c>
      <c r="S85" s="119" t="s">
        <v>299</v>
      </c>
      <c r="T85" s="123">
        <f>K85-4</f>
        <v>30.700000000000003</v>
      </c>
      <c r="V85" s="113" t="s">
        <v>299</v>
      </c>
      <c r="W85" s="114">
        <f t="shared" si="36"/>
        <v>24.6</v>
      </c>
      <c r="Y85" s="119" t="s">
        <v>299</v>
      </c>
      <c r="Z85" s="122">
        <f>N85+6</f>
        <v>26.6</v>
      </c>
    </row>
    <row r="86" spans="1:26" ht="17" thickTop="1" thickBot="1">
      <c r="A86" s="4">
        <v>79</v>
      </c>
      <c r="B86" s="4">
        <v>29.998374970312341</v>
      </c>
      <c r="C86" s="4">
        <v>13.402395875270294</v>
      </c>
      <c r="E86" s="2">
        <f t="shared" si="33"/>
        <v>1</v>
      </c>
      <c r="F86" s="2">
        <f t="shared" si="34"/>
        <v>0</v>
      </c>
      <c r="G86" s="7">
        <f t="shared" si="35"/>
        <v>16.595979095042047</v>
      </c>
      <c r="J86" s="91" t="s">
        <v>300</v>
      </c>
      <c r="K86" s="92">
        <v>34.1</v>
      </c>
      <c r="M86" s="99" t="s">
        <v>300</v>
      </c>
      <c r="N86" s="100">
        <v>19.8</v>
      </c>
      <c r="P86" s="105" t="s">
        <v>300</v>
      </c>
      <c r="Q86" s="103">
        <f>K86-2</f>
        <v>32.1</v>
      </c>
      <c r="S86" s="121" t="s">
        <v>300</v>
      </c>
      <c r="T86" s="123">
        <f>K86-4</f>
        <v>30.1</v>
      </c>
      <c r="V86" s="115" t="s">
        <v>300</v>
      </c>
      <c r="W86" s="114">
        <f t="shared" si="36"/>
        <v>23.8</v>
      </c>
      <c r="Y86" s="121" t="s">
        <v>300</v>
      </c>
      <c r="Z86" s="122">
        <f>N86+6</f>
        <v>25.8</v>
      </c>
    </row>
    <row r="87" spans="1:26" ht="17" thickTop="1" thickBot="1">
      <c r="A87" s="4">
        <v>80</v>
      </c>
      <c r="B87" s="4">
        <v>45.428787176996565</v>
      </c>
      <c r="C87" s="4">
        <v>13.733937289959396</v>
      </c>
      <c r="E87" s="2">
        <f t="shared" si="33"/>
        <v>1</v>
      </c>
      <c r="F87" s="2">
        <f t="shared" si="34"/>
        <v>0</v>
      </c>
      <c r="G87" s="7">
        <f t="shared" si="35"/>
        <v>31.694849887037169</v>
      </c>
      <c r="J87" s="90" t="s">
        <v>301</v>
      </c>
      <c r="K87" s="48">
        <v>30.1</v>
      </c>
      <c r="M87" s="97" t="s">
        <v>301</v>
      </c>
      <c r="N87" s="98">
        <v>31.9</v>
      </c>
      <c r="P87" s="104" t="s">
        <v>301</v>
      </c>
      <c r="Q87" s="103">
        <f t="shared" si="29"/>
        <v>27.1</v>
      </c>
      <c r="S87" s="119" t="s">
        <v>301</v>
      </c>
      <c r="T87" s="123">
        <f t="shared" si="31"/>
        <v>25.1</v>
      </c>
      <c r="V87" s="113" t="s">
        <v>301</v>
      </c>
      <c r="W87" s="114">
        <f t="shared" si="36"/>
        <v>35.9</v>
      </c>
      <c r="Y87" s="119" t="s">
        <v>301</v>
      </c>
      <c r="Z87" s="122">
        <f>N87+6</f>
        <v>37.9</v>
      </c>
    </row>
    <row r="88" spans="1:26" ht="17" thickTop="1" thickBot="1">
      <c r="A88" s="4">
        <v>81</v>
      </c>
      <c r="B88" s="4">
        <v>30.963407866018382</v>
      </c>
      <c r="C88" s="4">
        <v>22.874566900057236</v>
      </c>
      <c r="E88" s="2">
        <f t="shared" si="33"/>
        <v>1</v>
      </c>
      <c r="F88" s="2">
        <f t="shared" si="34"/>
        <v>0</v>
      </c>
      <c r="G88" s="7">
        <f t="shared" si="35"/>
        <v>8.0888409659611469</v>
      </c>
      <c r="J88" s="91" t="s">
        <v>302</v>
      </c>
      <c r="K88" s="92">
        <v>30</v>
      </c>
      <c r="M88" s="99" t="s">
        <v>302</v>
      </c>
      <c r="N88" s="100">
        <v>30.1</v>
      </c>
      <c r="P88" s="105" t="s">
        <v>302</v>
      </c>
      <c r="Q88" s="103">
        <f t="shared" si="29"/>
        <v>27</v>
      </c>
      <c r="S88" s="121" t="s">
        <v>302</v>
      </c>
      <c r="T88" s="123">
        <f t="shared" si="31"/>
        <v>25</v>
      </c>
      <c r="V88" s="115" t="s">
        <v>302</v>
      </c>
      <c r="W88" s="114">
        <f t="shared" si="36"/>
        <v>34.1</v>
      </c>
      <c r="Y88" s="121" t="s">
        <v>302</v>
      </c>
      <c r="Z88" s="122">
        <f t="shared" si="30"/>
        <v>34.1</v>
      </c>
    </row>
    <row r="89" spans="1:26" ht="17" thickTop="1" thickBot="1">
      <c r="A89" s="4">
        <v>82</v>
      </c>
      <c r="B89" s="4">
        <v>23.132969467765719</v>
      </c>
      <c r="C89" s="4">
        <v>20.427502722275598</v>
      </c>
      <c r="E89" s="2">
        <f t="shared" si="33"/>
        <v>1</v>
      </c>
      <c r="F89" s="2">
        <f t="shared" si="34"/>
        <v>0</v>
      </c>
      <c r="G89" s="7">
        <f t="shared" si="35"/>
        <v>2.7054667454901207</v>
      </c>
      <c r="J89" s="90" t="s">
        <v>303</v>
      </c>
      <c r="K89" s="48">
        <v>29.2</v>
      </c>
      <c r="M89" s="97" t="s">
        <v>303</v>
      </c>
      <c r="N89" s="98">
        <v>29</v>
      </c>
      <c r="P89" s="104" t="s">
        <v>303</v>
      </c>
      <c r="Q89" s="103">
        <f t="shared" si="29"/>
        <v>26.2</v>
      </c>
      <c r="S89" s="119" t="s">
        <v>303</v>
      </c>
      <c r="T89" s="123">
        <f t="shared" si="31"/>
        <v>24.2</v>
      </c>
      <c r="V89" s="113" t="s">
        <v>303</v>
      </c>
      <c r="W89" s="114">
        <f t="shared" si="36"/>
        <v>33</v>
      </c>
      <c r="Y89" s="119" t="s">
        <v>303</v>
      </c>
      <c r="Z89" s="122">
        <f t="shared" si="30"/>
        <v>33</v>
      </c>
    </row>
    <row r="90" spans="1:26" ht="17" thickTop="1" thickBot="1">
      <c r="A90" s="4">
        <v>83</v>
      </c>
      <c r="B90" s="4">
        <v>41.517314564877282</v>
      </c>
      <c r="C90" s="4">
        <v>16.405705926642327</v>
      </c>
      <c r="E90" s="2">
        <f t="shared" si="33"/>
        <v>1</v>
      </c>
      <c r="F90" s="2">
        <f t="shared" si="34"/>
        <v>0</v>
      </c>
      <c r="G90" s="7">
        <f t="shared" si="35"/>
        <v>25.111608638234955</v>
      </c>
      <c r="J90" s="91" t="s">
        <v>304</v>
      </c>
      <c r="K90" s="92">
        <v>28.1</v>
      </c>
      <c r="M90" s="99" t="s">
        <v>304</v>
      </c>
      <c r="N90" s="100">
        <v>31.2</v>
      </c>
      <c r="P90" s="105" t="s">
        <v>304</v>
      </c>
      <c r="Q90" s="103">
        <f t="shared" si="29"/>
        <v>25.1</v>
      </c>
      <c r="S90" s="121" t="s">
        <v>304</v>
      </c>
      <c r="T90" s="123">
        <f t="shared" si="31"/>
        <v>23.1</v>
      </c>
      <c r="V90" s="115" t="s">
        <v>304</v>
      </c>
      <c r="W90" s="114">
        <f t="shared" si="36"/>
        <v>35.200000000000003</v>
      </c>
      <c r="Y90" s="121" t="s">
        <v>304</v>
      </c>
      <c r="Z90" s="122">
        <f t="shared" si="30"/>
        <v>35.200000000000003</v>
      </c>
    </row>
    <row r="91" spans="1:26" ht="17" thickTop="1" thickBot="1">
      <c r="A91" s="4">
        <v>84</v>
      </c>
      <c r="B91" s="4">
        <v>31.429469637077986</v>
      </c>
      <c r="C91" s="4">
        <v>22.171299252646065</v>
      </c>
      <c r="E91" s="2">
        <f t="shared" si="33"/>
        <v>1</v>
      </c>
      <c r="F91" s="2">
        <f t="shared" si="34"/>
        <v>0</v>
      </c>
      <c r="G91" s="7">
        <f t="shared" si="35"/>
        <v>9.2581703844319208</v>
      </c>
      <c r="J91" s="90" t="s">
        <v>305</v>
      </c>
      <c r="K91" s="48">
        <v>25.4</v>
      </c>
      <c r="M91" s="97" t="s">
        <v>305</v>
      </c>
      <c r="N91" s="98">
        <v>17.8</v>
      </c>
      <c r="P91" s="104" t="s">
        <v>305</v>
      </c>
      <c r="Q91" s="103">
        <f t="shared" si="29"/>
        <v>22.4</v>
      </c>
      <c r="S91" s="119" t="s">
        <v>305</v>
      </c>
      <c r="T91" s="123">
        <f t="shared" si="31"/>
        <v>20.399999999999999</v>
      </c>
      <c r="V91" s="113" t="s">
        <v>305</v>
      </c>
      <c r="W91" s="114">
        <f t="shared" si="36"/>
        <v>21.8</v>
      </c>
      <c r="Y91" s="119" t="s">
        <v>305</v>
      </c>
      <c r="Z91" s="122">
        <f>N91+6</f>
        <v>23.8</v>
      </c>
    </row>
    <row r="92" spans="1:26" ht="17" thickTop="1" thickBot="1">
      <c r="A92" s="4">
        <v>85</v>
      </c>
      <c r="B92" s="4">
        <v>41.381263854070909</v>
      </c>
      <c r="C92" s="4">
        <v>0.83064106177384645</v>
      </c>
      <c r="E92" s="2">
        <f t="shared" si="33"/>
        <v>1</v>
      </c>
      <c r="F92" s="2">
        <f t="shared" si="34"/>
        <v>0</v>
      </c>
      <c r="G92" s="7">
        <f t="shared" si="35"/>
        <v>40.550622792297062</v>
      </c>
      <c r="J92" s="91" t="s">
        <v>306</v>
      </c>
      <c r="K92" s="92">
        <v>24.2</v>
      </c>
      <c r="M92" s="99" t="s">
        <v>306</v>
      </c>
      <c r="N92" s="100">
        <v>33</v>
      </c>
      <c r="P92" s="105" t="s">
        <v>306</v>
      </c>
      <c r="Q92" s="103">
        <f t="shared" si="29"/>
        <v>21.2</v>
      </c>
      <c r="S92" s="121" t="s">
        <v>306</v>
      </c>
      <c r="T92" s="123">
        <f t="shared" si="31"/>
        <v>19.2</v>
      </c>
      <c r="V92" s="115" t="s">
        <v>306</v>
      </c>
      <c r="W92" s="114">
        <f t="shared" si="36"/>
        <v>37</v>
      </c>
      <c r="Y92" s="121" t="s">
        <v>306</v>
      </c>
      <c r="Z92" s="122">
        <f t="shared" si="30"/>
        <v>37</v>
      </c>
    </row>
    <row r="93" spans="1:26" ht="17" thickTop="1" thickBot="1">
      <c r="A93" s="4">
        <v>86</v>
      </c>
      <c r="B93" s="4">
        <v>44.51191839145725</v>
      </c>
      <c r="C93" s="4">
        <v>22.582613440667522</v>
      </c>
      <c r="E93" s="2">
        <f t="shared" si="33"/>
        <v>1</v>
      </c>
      <c r="F93" s="2">
        <f t="shared" si="34"/>
        <v>0</v>
      </c>
      <c r="G93" s="7">
        <f t="shared" si="35"/>
        <v>21.929304950789728</v>
      </c>
      <c r="J93" s="90" t="s">
        <v>307</v>
      </c>
      <c r="K93" s="48">
        <v>22.3</v>
      </c>
      <c r="M93" s="97" t="s">
        <v>307</v>
      </c>
      <c r="N93" s="98">
        <v>37.200000000000003</v>
      </c>
      <c r="P93" s="104" t="s">
        <v>307</v>
      </c>
      <c r="Q93" s="103">
        <f t="shared" si="29"/>
        <v>19.3</v>
      </c>
      <c r="S93" s="119" t="s">
        <v>307</v>
      </c>
      <c r="T93" s="123">
        <f t="shared" si="31"/>
        <v>17.3</v>
      </c>
      <c r="V93" s="113" t="s">
        <v>307</v>
      </c>
      <c r="W93" s="114">
        <f t="shared" si="36"/>
        <v>41.2</v>
      </c>
      <c r="Y93" s="119" t="s">
        <v>307</v>
      </c>
      <c r="Z93" s="122">
        <f t="shared" si="30"/>
        <v>41.2</v>
      </c>
    </row>
    <row r="94" spans="1:26" ht="17" thickTop="1" thickBot="1">
      <c r="A94" s="4">
        <v>87</v>
      </c>
      <c r="B94" s="4">
        <v>34.148105790487087</v>
      </c>
      <c r="C94" s="4">
        <v>27.84659956353056</v>
      </c>
      <c r="E94" s="2">
        <f t="shared" si="33"/>
        <v>1</v>
      </c>
      <c r="F94" s="2">
        <f t="shared" si="34"/>
        <v>0</v>
      </c>
      <c r="G94" s="7">
        <f t="shared" si="35"/>
        <v>6.3015062269565263</v>
      </c>
      <c r="J94" s="91" t="s">
        <v>308</v>
      </c>
      <c r="K94" s="92">
        <v>21.3</v>
      </c>
      <c r="M94" s="99" t="s">
        <v>308</v>
      </c>
      <c r="N94" s="100">
        <v>32.1</v>
      </c>
      <c r="P94" s="105" t="s">
        <v>308</v>
      </c>
      <c r="Q94" s="103">
        <f t="shared" si="29"/>
        <v>18.3</v>
      </c>
      <c r="S94" s="121" t="s">
        <v>308</v>
      </c>
      <c r="T94" s="123">
        <f t="shared" si="31"/>
        <v>16.3</v>
      </c>
      <c r="V94" s="115" t="s">
        <v>308</v>
      </c>
      <c r="W94" s="114">
        <f t="shared" si="36"/>
        <v>36.1</v>
      </c>
      <c r="Y94" s="121" t="s">
        <v>308</v>
      </c>
      <c r="Z94" s="122">
        <f t="shared" si="30"/>
        <v>36.1</v>
      </c>
    </row>
    <row r="95" spans="1:26" ht="17" thickTop="1" thickBot="1">
      <c r="A95" s="4">
        <v>88</v>
      </c>
      <c r="B95" s="4">
        <v>40.10789227455632</v>
      </c>
      <c r="C95" s="4">
        <v>5.5174674059388753</v>
      </c>
      <c r="E95" s="2">
        <f t="shared" si="33"/>
        <v>1</v>
      </c>
      <c r="F95" s="2">
        <f t="shared" si="34"/>
        <v>0</v>
      </c>
      <c r="G95" s="7">
        <f t="shared" si="35"/>
        <v>34.590424868617447</v>
      </c>
      <c r="J95" s="90" t="s">
        <v>309</v>
      </c>
      <c r="K95" s="48">
        <v>21.2</v>
      </c>
      <c r="M95" s="97" t="s">
        <v>309</v>
      </c>
      <c r="N95" s="98">
        <v>12.8</v>
      </c>
      <c r="P95" s="104" t="s">
        <v>309</v>
      </c>
      <c r="Q95" s="103">
        <f t="shared" si="29"/>
        <v>18.2</v>
      </c>
      <c r="S95" s="119" t="s">
        <v>309</v>
      </c>
      <c r="T95" s="123">
        <f t="shared" si="31"/>
        <v>16.2</v>
      </c>
      <c r="V95" s="113" t="s">
        <v>309</v>
      </c>
      <c r="W95" s="114">
        <f t="shared" si="36"/>
        <v>16.8</v>
      </c>
      <c r="Y95" s="119" t="s">
        <v>309</v>
      </c>
      <c r="Z95" s="122">
        <f>N95+8</f>
        <v>20.8</v>
      </c>
    </row>
    <row r="96" spans="1:26" ht="17" thickTop="1" thickBot="1">
      <c r="A96" s="4">
        <v>89</v>
      </c>
      <c r="B96" s="4">
        <v>36.777570928111089</v>
      </c>
      <c r="C96" s="4">
        <v>14.224737940707161</v>
      </c>
      <c r="E96" s="2">
        <f t="shared" si="33"/>
        <v>1</v>
      </c>
      <c r="F96" s="2">
        <f t="shared" si="34"/>
        <v>0</v>
      </c>
      <c r="G96" s="7">
        <f t="shared" si="35"/>
        <v>22.552832987403928</v>
      </c>
      <c r="J96" s="91" t="s">
        <v>310</v>
      </c>
      <c r="K96" s="92">
        <v>36.4</v>
      </c>
      <c r="M96" s="99" t="s">
        <v>310</v>
      </c>
      <c r="N96" s="100">
        <v>22.3</v>
      </c>
      <c r="P96" s="105" t="s">
        <v>310</v>
      </c>
      <c r="Q96" s="103">
        <f t="shared" si="29"/>
        <v>33.4</v>
      </c>
      <c r="S96" s="121" t="s">
        <v>310</v>
      </c>
      <c r="T96" s="123">
        <f>K96-4</f>
        <v>32.4</v>
      </c>
      <c r="V96" s="115" t="s">
        <v>310</v>
      </c>
      <c r="W96" s="114">
        <f t="shared" si="36"/>
        <v>26.3</v>
      </c>
      <c r="Y96" s="121" t="s">
        <v>310</v>
      </c>
      <c r="Z96" s="122">
        <f t="shared" si="30"/>
        <v>26.3</v>
      </c>
    </row>
    <row r="97" spans="1:26" ht="17" thickTop="1" thickBot="1">
      <c r="A97" s="4">
        <v>90</v>
      </c>
      <c r="B97" s="4">
        <v>32.989408498002376</v>
      </c>
      <c r="C97" s="4">
        <v>10.522783632450272</v>
      </c>
      <c r="E97" s="2">
        <f t="shared" si="33"/>
        <v>1</v>
      </c>
      <c r="F97" s="2">
        <f t="shared" si="34"/>
        <v>0</v>
      </c>
      <c r="G97" s="7">
        <f t="shared" si="35"/>
        <v>22.466624865552106</v>
      </c>
      <c r="J97" s="90" t="s">
        <v>311</v>
      </c>
      <c r="K97" s="48">
        <v>32.5</v>
      </c>
      <c r="M97" s="97" t="s">
        <v>311</v>
      </c>
      <c r="N97" s="98">
        <v>23.7</v>
      </c>
      <c r="P97" s="104" t="s">
        <v>311</v>
      </c>
      <c r="Q97" s="103">
        <f>K97-4</f>
        <v>28.5</v>
      </c>
      <c r="S97" s="119" t="s">
        <v>311</v>
      </c>
      <c r="T97" s="123">
        <f t="shared" si="31"/>
        <v>27.5</v>
      </c>
      <c r="V97" s="113" t="s">
        <v>311</v>
      </c>
      <c r="W97" s="114">
        <f t="shared" si="36"/>
        <v>27.7</v>
      </c>
      <c r="Y97" s="119" t="s">
        <v>311</v>
      </c>
      <c r="Z97" s="122">
        <f t="shared" si="30"/>
        <v>27.7</v>
      </c>
    </row>
    <row r="98" spans="1:26" ht="17" thickTop="1" thickBot="1">
      <c r="A98" s="4">
        <v>91</v>
      </c>
      <c r="B98" s="4">
        <v>28.116393861059667</v>
      </c>
      <c r="C98" s="4">
        <v>15.048413553818563</v>
      </c>
      <c r="E98" s="2">
        <f t="shared" si="33"/>
        <v>1</v>
      </c>
      <c r="F98" s="2">
        <f t="shared" si="34"/>
        <v>0</v>
      </c>
      <c r="G98" s="7">
        <f t="shared" si="35"/>
        <v>13.067980307241104</v>
      </c>
      <c r="J98" s="91" t="s">
        <v>312</v>
      </c>
      <c r="K98" s="92">
        <v>30.6</v>
      </c>
      <c r="M98" s="99" t="s">
        <v>312</v>
      </c>
      <c r="N98" s="100">
        <v>32.5</v>
      </c>
      <c r="P98" s="105" t="s">
        <v>312</v>
      </c>
      <c r="Q98" s="103">
        <f t="shared" ref="Q98:Q106" si="37">K98-4</f>
        <v>26.6</v>
      </c>
      <c r="S98" s="121" t="s">
        <v>312</v>
      </c>
      <c r="T98" s="123">
        <f t="shared" si="31"/>
        <v>25.6</v>
      </c>
      <c r="V98" s="115" t="s">
        <v>312</v>
      </c>
      <c r="W98" s="114">
        <f t="shared" si="36"/>
        <v>36.5</v>
      </c>
      <c r="Y98" s="121" t="s">
        <v>312</v>
      </c>
      <c r="Z98" s="122">
        <f t="shared" si="30"/>
        <v>36.5</v>
      </c>
    </row>
    <row r="99" spans="1:26" ht="17" thickTop="1" thickBot="1">
      <c r="A99" s="4">
        <v>92</v>
      </c>
      <c r="B99" s="4">
        <v>26.124966404460054</v>
      </c>
      <c r="C99" s="4">
        <v>19.328836508639775</v>
      </c>
      <c r="E99" s="2">
        <f t="shared" si="33"/>
        <v>1</v>
      </c>
      <c r="F99" s="2">
        <f t="shared" si="34"/>
        <v>0</v>
      </c>
      <c r="G99" s="7">
        <f t="shared" si="35"/>
        <v>6.7961298958202789</v>
      </c>
      <c r="J99" s="90" t="s">
        <v>313</v>
      </c>
      <c r="K99" s="48">
        <v>29.8</v>
      </c>
      <c r="M99" s="97" t="s">
        <v>313</v>
      </c>
      <c r="N99" s="98">
        <v>32.5</v>
      </c>
      <c r="P99" s="104" t="s">
        <v>313</v>
      </c>
      <c r="Q99" s="103">
        <f t="shared" si="37"/>
        <v>25.8</v>
      </c>
      <c r="S99" s="119" t="s">
        <v>313</v>
      </c>
      <c r="T99" s="123">
        <f t="shared" si="31"/>
        <v>24.8</v>
      </c>
      <c r="V99" s="113" t="s">
        <v>313</v>
      </c>
      <c r="W99" s="114">
        <f t="shared" si="36"/>
        <v>36.5</v>
      </c>
      <c r="Y99" s="119" t="s">
        <v>313</v>
      </c>
      <c r="Z99" s="122">
        <f t="shared" si="30"/>
        <v>36.5</v>
      </c>
    </row>
    <row r="100" spans="1:26" ht="17" thickTop="1" thickBot="1">
      <c r="A100" s="4">
        <v>93</v>
      </c>
      <c r="B100" s="4">
        <v>45.295175433084715</v>
      </c>
      <c r="C100" s="4">
        <v>10.288762769939193</v>
      </c>
      <c r="E100" s="2">
        <f t="shared" si="33"/>
        <v>1</v>
      </c>
      <c r="F100" s="2">
        <f t="shared" si="34"/>
        <v>0</v>
      </c>
      <c r="G100" s="7">
        <f t="shared" si="35"/>
        <v>35.006412663145525</v>
      </c>
      <c r="J100" s="91" t="s">
        <v>314</v>
      </c>
      <c r="K100" s="92">
        <v>26.6</v>
      </c>
      <c r="M100" s="99" t="s">
        <v>314</v>
      </c>
      <c r="N100" s="100">
        <v>26.7</v>
      </c>
      <c r="P100" s="105" t="s">
        <v>314</v>
      </c>
      <c r="Q100" s="103">
        <f t="shared" si="37"/>
        <v>22.6</v>
      </c>
      <c r="S100" s="121" t="s">
        <v>314</v>
      </c>
      <c r="T100" s="123">
        <f t="shared" si="31"/>
        <v>21.6</v>
      </c>
      <c r="V100" s="115" t="s">
        <v>314</v>
      </c>
      <c r="W100" s="114">
        <f t="shared" si="36"/>
        <v>30.7</v>
      </c>
      <c r="Y100" s="121" t="s">
        <v>314</v>
      </c>
      <c r="Z100" s="122">
        <f t="shared" si="30"/>
        <v>30.7</v>
      </c>
    </row>
    <row r="101" spans="1:26" ht="17" thickTop="1" thickBot="1">
      <c r="A101" s="4">
        <v>94</v>
      </c>
      <c r="B101" s="4">
        <v>40.489053722647498</v>
      </c>
      <c r="C101" s="4">
        <v>16.064367059993376</v>
      </c>
      <c r="E101" s="2">
        <f t="shared" si="33"/>
        <v>1</v>
      </c>
      <c r="F101" s="2">
        <f t="shared" si="34"/>
        <v>0</v>
      </c>
      <c r="G101" s="7">
        <f t="shared" si="35"/>
        <v>24.424686662654121</v>
      </c>
      <c r="J101" s="90" t="s">
        <v>315</v>
      </c>
      <c r="K101" s="48">
        <v>26.5</v>
      </c>
      <c r="M101" s="97" t="s">
        <v>315</v>
      </c>
      <c r="N101" s="98">
        <v>29.9</v>
      </c>
      <c r="P101" s="104" t="s">
        <v>315</v>
      </c>
      <c r="Q101" s="103">
        <f t="shared" si="37"/>
        <v>22.5</v>
      </c>
      <c r="S101" s="119" t="s">
        <v>315</v>
      </c>
      <c r="T101" s="123">
        <f t="shared" si="31"/>
        <v>21.5</v>
      </c>
      <c r="V101" s="113" t="s">
        <v>315</v>
      </c>
      <c r="W101" s="114">
        <f t="shared" si="36"/>
        <v>33.9</v>
      </c>
      <c r="Y101" s="119" t="s">
        <v>315</v>
      </c>
      <c r="Z101" s="122">
        <f t="shared" si="30"/>
        <v>33.9</v>
      </c>
    </row>
    <row r="102" spans="1:26" ht="17" thickTop="1" thickBot="1">
      <c r="A102" s="4">
        <v>95</v>
      </c>
      <c r="B102" s="4">
        <v>32.581439660425133</v>
      </c>
      <c r="C102" s="4">
        <v>22.572678905882146</v>
      </c>
      <c r="E102" s="2">
        <f t="shared" si="33"/>
        <v>1</v>
      </c>
      <c r="F102" s="2">
        <f t="shared" si="34"/>
        <v>0</v>
      </c>
      <c r="G102" s="7">
        <f t="shared" si="35"/>
        <v>10.008760754542987</v>
      </c>
      <c r="J102" s="91" t="s">
        <v>316</v>
      </c>
      <c r="K102" s="92">
        <v>38.799999999999997</v>
      </c>
      <c r="M102" s="99" t="s">
        <v>316</v>
      </c>
      <c r="N102" s="100">
        <v>20.2</v>
      </c>
      <c r="P102" s="105" t="s">
        <v>316</v>
      </c>
      <c r="Q102" s="103">
        <f t="shared" si="37"/>
        <v>34.799999999999997</v>
      </c>
      <c r="S102" s="121" t="s">
        <v>316</v>
      </c>
      <c r="T102" s="123">
        <f>K102-4</f>
        <v>34.799999999999997</v>
      </c>
      <c r="V102" s="115" t="s">
        <v>316</v>
      </c>
      <c r="W102" s="114">
        <f t="shared" si="36"/>
        <v>24.2</v>
      </c>
      <c r="Y102" s="121" t="s">
        <v>316</v>
      </c>
      <c r="Z102" s="122">
        <f t="shared" si="30"/>
        <v>24.2</v>
      </c>
    </row>
    <row r="103" spans="1:26" ht="17" thickTop="1" thickBot="1">
      <c r="A103" s="4">
        <v>96</v>
      </c>
      <c r="B103" s="4">
        <v>29.218104075580797</v>
      </c>
      <c r="C103" s="4">
        <v>30.465040554468594</v>
      </c>
      <c r="E103" s="2">
        <f t="shared" si="33"/>
        <v>0</v>
      </c>
      <c r="F103" s="2">
        <f t="shared" si="34"/>
        <v>1</v>
      </c>
      <c r="G103" s="7">
        <f t="shared" si="35"/>
        <v>1.2469364788877968</v>
      </c>
      <c r="J103" s="90" t="s">
        <v>317</v>
      </c>
      <c r="K103" s="48">
        <v>34</v>
      </c>
      <c r="M103" s="97" t="s">
        <v>317</v>
      </c>
      <c r="N103" s="98">
        <v>34.799999999999997</v>
      </c>
      <c r="P103" s="104" t="s">
        <v>317</v>
      </c>
      <c r="Q103" s="103">
        <f t="shared" si="37"/>
        <v>30</v>
      </c>
      <c r="S103" s="119" t="s">
        <v>317</v>
      </c>
      <c r="T103" s="123">
        <f t="shared" si="31"/>
        <v>29</v>
      </c>
      <c r="V103" s="113" t="s">
        <v>317</v>
      </c>
      <c r="W103" s="114">
        <f t="shared" si="36"/>
        <v>38.799999999999997</v>
      </c>
      <c r="Y103" s="119" t="s">
        <v>317</v>
      </c>
      <c r="Z103" s="122">
        <f t="shared" si="30"/>
        <v>38.799999999999997</v>
      </c>
    </row>
    <row r="104" spans="1:26" ht="17" thickTop="1" thickBot="1">
      <c r="A104" s="4">
        <v>97</v>
      </c>
      <c r="B104" s="4">
        <v>27.079529929985448</v>
      </c>
      <c r="C104" s="4">
        <v>19.384889942858223</v>
      </c>
      <c r="E104" s="2">
        <f t="shared" si="33"/>
        <v>1</v>
      </c>
      <c r="F104" s="2">
        <f t="shared" si="34"/>
        <v>0</v>
      </c>
      <c r="G104" s="7">
        <f t="shared" si="35"/>
        <v>7.6946399871272249</v>
      </c>
      <c r="J104" s="91" t="s">
        <v>318</v>
      </c>
      <c r="K104" s="92">
        <v>33.700000000000003</v>
      </c>
      <c r="M104" s="99" t="s">
        <v>318</v>
      </c>
      <c r="N104" s="100">
        <v>34.799999999999997</v>
      </c>
      <c r="P104" s="105" t="s">
        <v>318</v>
      </c>
      <c r="Q104" s="103">
        <f t="shared" si="37"/>
        <v>29.700000000000003</v>
      </c>
      <c r="S104" s="121" t="s">
        <v>318</v>
      </c>
      <c r="T104" s="123">
        <f t="shared" si="31"/>
        <v>28.700000000000003</v>
      </c>
      <c r="V104" s="115" t="s">
        <v>318</v>
      </c>
      <c r="W104" s="114">
        <f t="shared" si="36"/>
        <v>38.799999999999997</v>
      </c>
      <c r="Y104" s="121" t="s">
        <v>318</v>
      </c>
      <c r="Z104" s="122">
        <f t="shared" si="30"/>
        <v>38.799999999999997</v>
      </c>
    </row>
    <row r="105" spans="1:26" ht="17" thickTop="1" thickBot="1">
      <c r="A105" s="4">
        <v>98</v>
      </c>
      <c r="B105" s="4">
        <v>36.95828058698995</v>
      </c>
      <c r="C105" s="4">
        <v>15.170024112569806</v>
      </c>
      <c r="E105" s="2">
        <f t="shared" si="33"/>
        <v>1</v>
      </c>
      <c r="F105" s="2">
        <f t="shared" si="34"/>
        <v>0</v>
      </c>
      <c r="G105" s="7">
        <f t="shared" si="35"/>
        <v>21.788256474420145</v>
      </c>
      <c r="J105" s="90" t="s">
        <v>319</v>
      </c>
      <c r="K105" s="48">
        <v>34.299999999999997</v>
      </c>
      <c r="M105" s="97" t="s">
        <v>319</v>
      </c>
      <c r="N105" s="98">
        <v>27</v>
      </c>
      <c r="P105" s="104" t="s">
        <v>319</v>
      </c>
      <c r="Q105" s="103">
        <f t="shared" si="37"/>
        <v>30.299999999999997</v>
      </c>
      <c r="S105" s="119" t="s">
        <v>319</v>
      </c>
      <c r="T105" s="123">
        <f t="shared" si="31"/>
        <v>29.299999999999997</v>
      </c>
      <c r="V105" s="113" t="s">
        <v>319</v>
      </c>
      <c r="W105" s="114">
        <f t="shared" si="36"/>
        <v>31</v>
      </c>
      <c r="Y105" s="119" t="s">
        <v>319</v>
      </c>
      <c r="Z105" s="122">
        <f>N105+6</f>
        <v>33</v>
      </c>
    </row>
    <row r="106" spans="1:26" ht="17" thickTop="1" thickBot="1">
      <c r="A106" s="4">
        <v>99</v>
      </c>
      <c r="B106" s="4">
        <v>36.028368864339996</v>
      </c>
      <c r="C106" s="4">
        <v>12.610545464555109</v>
      </c>
      <c r="E106" s="2">
        <f t="shared" si="33"/>
        <v>1</v>
      </c>
      <c r="F106" s="2">
        <f t="shared" si="34"/>
        <v>0</v>
      </c>
      <c r="G106" s="7">
        <f t="shared" si="35"/>
        <v>23.417823399784886</v>
      </c>
      <c r="J106" s="91" t="s">
        <v>320</v>
      </c>
      <c r="K106" s="92">
        <v>33.1</v>
      </c>
      <c r="M106" s="99" t="s">
        <v>320</v>
      </c>
      <c r="N106" s="100">
        <v>26.2</v>
      </c>
      <c r="P106" s="105" t="s">
        <v>320</v>
      </c>
      <c r="Q106" s="103">
        <f t="shared" si="37"/>
        <v>29.1</v>
      </c>
      <c r="S106" s="121" t="s">
        <v>320</v>
      </c>
      <c r="T106" s="123">
        <f t="shared" si="31"/>
        <v>28.1</v>
      </c>
      <c r="V106" s="115" t="s">
        <v>320</v>
      </c>
      <c r="W106" s="114">
        <f t="shared" si="36"/>
        <v>30.2</v>
      </c>
      <c r="Y106" s="121" t="s">
        <v>320</v>
      </c>
      <c r="Z106" s="122">
        <f t="shared" si="30"/>
        <v>30.2</v>
      </c>
    </row>
    <row r="107" spans="1:26" ht="17" thickTop="1" thickBot="1">
      <c r="A107" s="4">
        <v>100</v>
      </c>
      <c r="B107" s="4">
        <v>34.073349017275504</v>
      </c>
      <c r="C107" s="4">
        <v>26.241585015296707</v>
      </c>
      <c r="E107" s="2">
        <f t="shared" si="33"/>
        <v>1</v>
      </c>
      <c r="F107" s="2">
        <f t="shared" si="34"/>
        <v>0</v>
      </c>
      <c r="G107" s="7">
        <f t="shared" si="35"/>
        <v>7.8317640019787973</v>
      </c>
      <c r="J107" s="90" t="s">
        <v>324</v>
      </c>
      <c r="K107" s="48">
        <v>31.5</v>
      </c>
      <c r="M107" s="97" t="s">
        <v>324</v>
      </c>
      <c r="N107" s="98">
        <v>22.3</v>
      </c>
      <c r="P107" s="104" t="s">
        <v>324</v>
      </c>
      <c r="Q107" s="103">
        <f t="shared" ref="Q107:Q112" si="38">K107-4</f>
        <v>27.5</v>
      </c>
      <c r="S107" s="119" t="s">
        <v>324</v>
      </c>
      <c r="T107" s="123">
        <f t="shared" si="31"/>
        <v>26.5</v>
      </c>
      <c r="V107" s="113" t="s">
        <v>324</v>
      </c>
      <c r="W107" s="114">
        <f t="shared" si="36"/>
        <v>26.3</v>
      </c>
      <c r="Y107" s="119" t="s">
        <v>324</v>
      </c>
      <c r="Z107" s="122">
        <f t="shared" si="30"/>
        <v>26.3</v>
      </c>
    </row>
    <row r="108" spans="1:26" ht="17" thickTop="1" thickBot="1">
      <c r="A108" s="4">
        <v>101</v>
      </c>
      <c r="B108" s="4">
        <v>37.321806322712121</v>
      </c>
      <c r="C108" s="4">
        <v>27.418981599551081</v>
      </c>
      <c r="E108" s="2">
        <f t="shared" si="33"/>
        <v>1</v>
      </c>
      <c r="F108" s="2">
        <f t="shared" si="34"/>
        <v>0</v>
      </c>
      <c r="G108" s="7">
        <f t="shared" si="35"/>
        <v>9.9028247231610393</v>
      </c>
      <c r="J108" s="91" t="s">
        <v>321</v>
      </c>
      <c r="K108" s="92">
        <v>30.4</v>
      </c>
      <c r="M108" s="99" t="s">
        <v>321</v>
      </c>
      <c r="N108" s="100">
        <v>26.8</v>
      </c>
      <c r="P108" s="105" t="s">
        <v>321</v>
      </c>
      <c r="Q108" s="103">
        <f t="shared" si="38"/>
        <v>26.4</v>
      </c>
      <c r="S108" s="121" t="s">
        <v>321</v>
      </c>
      <c r="T108" s="123">
        <f t="shared" si="31"/>
        <v>25.4</v>
      </c>
      <c r="V108" s="115" t="s">
        <v>321</v>
      </c>
      <c r="W108" s="114">
        <f t="shared" si="36"/>
        <v>30.8</v>
      </c>
      <c r="Y108" s="121" t="s">
        <v>321</v>
      </c>
      <c r="Z108" s="122">
        <f t="shared" si="30"/>
        <v>30.8</v>
      </c>
    </row>
    <row r="109" spans="1:26" ht="17" thickTop="1" thickBot="1">
      <c r="A109" s="4">
        <v>102</v>
      </c>
      <c r="B109" s="4">
        <v>27.028528469912956</v>
      </c>
      <c r="C109" s="4">
        <v>25.699467171774945</v>
      </c>
      <c r="E109" s="2">
        <f t="shared" si="33"/>
        <v>1</v>
      </c>
      <c r="F109" s="2">
        <f t="shared" si="34"/>
        <v>0</v>
      </c>
      <c r="G109" s="7">
        <f t="shared" si="35"/>
        <v>1.3290612981380114</v>
      </c>
      <c r="J109" s="90" t="s">
        <v>322</v>
      </c>
      <c r="K109" s="48">
        <v>29.2</v>
      </c>
      <c r="M109" s="97" t="s">
        <v>322</v>
      </c>
      <c r="N109" s="98">
        <v>31.1</v>
      </c>
      <c r="P109" s="104" t="s">
        <v>322</v>
      </c>
      <c r="Q109" s="103">
        <f t="shared" si="38"/>
        <v>25.2</v>
      </c>
      <c r="S109" s="119" t="s">
        <v>322</v>
      </c>
      <c r="T109" s="123">
        <f t="shared" si="31"/>
        <v>24.2</v>
      </c>
      <c r="V109" s="113" t="s">
        <v>322</v>
      </c>
      <c r="W109" s="114">
        <f t="shared" si="36"/>
        <v>35.1</v>
      </c>
      <c r="Y109" s="119" t="s">
        <v>322</v>
      </c>
      <c r="Z109" s="122">
        <f t="shared" si="30"/>
        <v>35.1</v>
      </c>
    </row>
    <row r="110" spans="1:26" ht="17" thickTop="1" thickBot="1">
      <c r="A110" s="4">
        <v>103</v>
      </c>
      <c r="B110" s="4">
        <v>30.928100899908227</v>
      </c>
      <c r="C110" s="4">
        <v>22.113138471970704</v>
      </c>
      <c r="E110" s="2">
        <f t="shared" si="33"/>
        <v>1</v>
      </c>
      <c r="F110" s="2">
        <f t="shared" si="34"/>
        <v>0</v>
      </c>
      <c r="G110" s="7">
        <f t="shared" si="35"/>
        <v>8.8149624279375232</v>
      </c>
      <c r="J110" s="91" t="s">
        <v>323</v>
      </c>
      <c r="K110" s="92">
        <v>22.8</v>
      </c>
      <c r="M110" s="99" t="s">
        <v>323</v>
      </c>
      <c r="N110" s="100">
        <v>28.2</v>
      </c>
      <c r="P110" s="105" t="s">
        <v>323</v>
      </c>
      <c r="Q110" s="103">
        <f t="shared" si="38"/>
        <v>18.8</v>
      </c>
      <c r="S110" s="121" t="s">
        <v>323</v>
      </c>
      <c r="T110" s="123">
        <f t="shared" si="31"/>
        <v>17.8</v>
      </c>
      <c r="V110" s="115" t="s">
        <v>323</v>
      </c>
      <c r="W110" s="114">
        <f t="shared" si="36"/>
        <v>32.200000000000003</v>
      </c>
      <c r="Y110" s="121" t="s">
        <v>323</v>
      </c>
      <c r="Z110" s="122">
        <f t="shared" si="30"/>
        <v>32.200000000000003</v>
      </c>
    </row>
    <row r="111" spans="1:26" ht="17" thickTop="1" thickBot="1">
      <c r="A111" s="4">
        <v>104</v>
      </c>
      <c r="B111" s="4">
        <v>27.217545861199145</v>
      </c>
      <c r="C111" s="4">
        <v>15.628665059474766</v>
      </c>
      <c r="E111" s="2">
        <f t="shared" si="33"/>
        <v>1</v>
      </c>
      <c r="F111" s="2">
        <f t="shared" si="34"/>
        <v>0</v>
      </c>
      <c r="G111" s="7">
        <f t="shared" si="35"/>
        <v>11.588880801724379</v>
      </c>
      <c r="J111" s="91" t="s">
        <v>327</v>
      </c>
      <c r="K111" s="92">
        <v>23.1</v>
      </c>
      <c r="M111" s="99" t="s">
        <v>325</v>
      </c>
      <c r="N111" s="100">
        <v>20.8</v>
      </c>
      <c r="P111" s="105" t="s">
        <v>327</v>
      </c>
      <c r="Q111" s="103">
        <f t="shared" si="38"/>
        <v>19.100000000000001</v>
      </c>
      <c r="S111" s="121" t="s">
        <v>325</v>
      </c>
      <c r="T111" s="123">
        <f t="shared" si="31"/>
        <v>18.100000000000001</v>
      </c>
      <c r="V111" s="115" t="s">
        <v>325</v>
      </c>
      <c r="W111" s="114">
        <f t="shared" si="36"/>
        <v>24.8</v>
      </c>
      <c r="Y111" s="121" t="s">
        <v>325</v>
      </c>
      <c r="Z111" s="122">
        <f t="shared" si="30"/>
        <v>24.8</v>
      </c>
    </row>
    <row r="112" spans="1:26" ht="17" thickTop="1" thickBot="1">
      <c r="A112" s="4">
        <v>105</v>
      </c>
      <c r="B112" s="4">
        <v>38.696974811467648</v>
      </c>
      <c r="C112" s="4">
        <v>19.691604844237791</v>
      </c>
      <c r="E112" s="2">
        <f t="shared" si="33"/>
        <v>1</v>
      </c>
      <c r="F112" s="2">
        <f t="shared" si="34"/>
        <v>0</v>
      </c>
      <c r="G112" s="7">
        <f t="shared" si="35"/>
        <v>19.005369967229857</v>
      </c>
      <c r="J112" s="91" t="s">
        <v>326</v>
      </c>
      <c r="K112" s="92">
        <v>25.8</v>
      </c>
      <c r="M112" s="99" t="s">
        <v>326</v>
      </c>
      <c r="N112" s="100">
        <v>23.1</v>
      </c>
      <c r="P112" s="105" t="s">
        <v>326</v>
      </c>
      <c r="Q112" s="103">
        <f t="shared" si="38"/>
        <v>21.8</v>
      </c>
      <c r="S112" s="121" t="s">
        <v>326</v>
      </c>
      <c r="T112" s="123">
        <f t="shared" si="31"/>
        <v>20.8</v>
      </c>
      <c r="V112" s="115" t="s">
        <v>326</v>
      </c>
      <c r="W112" s="114">
        <f>N112+5</f>
        <v>28.1</v>
      </c>
      <c r="Y112" s="121" t="s">
        <v>326</v>
      </c>
      <c r="Z112" s="122">
        <f t="shared" si="30"/>
        <v>27.1</v>
      </c>
    </row>
    <row r="113" spans="1:23" ht="16" thickBot="1">
      <c r="A113" s="4">
        <v>106</v>
      </c>
      <c r="B113" s="4">
        <v>23.109104912796706</v>
      </c>
      <c r="C113" s="4">
        <v>22.964735036212371</v>
      </c>
      <c r="E113" s="2">
        <f t="shared" si="33"/>
        <v>1</v>
      </c>
      <c r="F113" s="2">
        <f t="shared" si="34"/>
        <v>0</v>
      </c>
      <c r="G113" s="7">
        <f t="shared" si="35"/>
        <v>0.14436987658433509</v>
      </c>
      <c r="P113" s="109"/>
      <c r="Q113" s="110"/>
      <c r="V113" s="105"/>
      <c r="W113" s="106"/>
    </row>
    <row r="114" spans="1:23" ht="16" thickBot="1">
      <c r="A114" s="4">
        <v>107</v>
      </c>
      <c r="B114" s="4">
        <v>36.279625960514551</v>
      </c>
      <c r="C114" s="4">
        <v>17.690172900266266</v>
      </c>
      <c r="E114" s="2">
        <f t="shared" si="33"/>
        <v>1</v>
      </c>
      <c r="F114" s="2">
        <f t="shared" si="34"/>
        <v>0</v>
      </c>
      <c r="G114" s="7">
        <f t="shared" si="35"/>
        <v>18.589453060248285</v>
      </c>
    </row>
    <row r="115" spans="1:23" ht="16" thickBot="1">
      <c r="A115" s="4">
        <v>108</v>
      </c>
      <c r="B115" s="4">
        <v>31.513074719840926</v>
      </c>
      <c r="C115" s="4">
        <v>26.878043847786792</v>
      </c>
      <c r="E115" s="2">
        <f t="shared" si="33"/>
        <v>1</v>
      </c>
      <c r="F115" s="2">
        <f t="shared" si="34"/>
        <v>0</v>
      </c>
      <c r="G115" s="7">
        <f t="shared" si="35"/>
        <v>4.6350308720541342</v>
      </c>
    </row>
    <row r="116" spans="1:23" ht="16" thickBot="1">
      <c r="A116" s="4">
        <v>109</v>
      </c>
      <c r="B116" s="4">
        <v>28.266695616843812</v>
      </c>
      <c r="C116" s="4">
        <v>28.355154692010942</v>
      </c>
      <c r="E116" s="2">
        <f t="shared" si="33"/>
        <v>0</v>
      </c>
      <c r="F116" s="2">
        <f t="shared" si="34"/>
        <v>1</v>
      </c>
      <c r="G116" s="7">
        <f t="shared" si="35"/>
        <v>8.8459075167129697E-2</v>
      </c>
    </row>
    <row r="117" spans="1:23" ht="16" thickBot="1">
      <c r="A117" s="4">
        <v>110</v>
      </c>
      <c r="B117" s="4">
        <v>15.682706909982027</v>
      </c>
      <c r="C117" s="4">
        <v>16.438918482046574</v>
      </c>
      <c r="E117" s="2">
        <f t="shared" si="33"/>
        <v>0</v>
      </c>
      <c r="F117" s="2">
        <f t="shared" si="34"/>
        <v>1</v>
      </c>
      <c r="G117" s="7">
        <f t="shared" si="35"/>
        <v>0.75621157206454725</v>
      </c>
    </row>
    <row r="118" spans="1:23" ht="16" thickBot="1">
      <c r="A118" s="4">
        <v>111</v>
      </c>
      <c r="B118" s="4">
        <v>29.437448254538971</v>
      </c>
      <c r="C118" s="4">
        <v>28.002785330007701</v>
      </c>
      <c r="E118" s="2">
        <f t="shared" si="33"/>
        <v>1</v>
      </c>
      <c r="F118" s="2">
        <f t="shared" si="34"/>
        <v>0</v>
      </c>
      <c r="G118" s="7">
        <f t="shared" si="35"/>
        <v>1.4346629245312705</v>
      </c>
    </row>
    <row r="119" spans="1:23" ht="16" thickBot="1">
      <c r="A119" s="4">
        <v>112</v>
      </c>
      <c r="B119" s="4">
        <v>33.812755869508564</v>
      </c>
      <c r="C119" s="4">
        <v>17.628134049396465</v>
      </c>
      <c r="E119" s="2">
        <f t="shared" si="33"/>
        <v>1</v>
      </c>
      <c r="F119" s="2">
        <f t="shared" si="34"/>
        <v>0</v>
      </c>
      <c r="G119" s="7">
        <f t="shared" si="35"/>
        <v>16.184621820112099</v>
      </c>
    </row>
    <row r="120" spans="1:23" ht="16" thickBot="1">
      <c r="A120" s="4">
        <v>113</v>
      </c>
      <c r="B120" s="4">
        <v>37.226734637738296</v>
      </c>
      <c r="C120" s="4">
        <v>12.419320204698705</v>
      </c>
      <c r="E120" s="2">
        <f t="shared" si="33"/>
        <v>1</v>
      </c>
      <c r="F120" s="2">
        <f t="shared" si="34"/>
        <v>0</v>
      </c>
      <c r="G120" s="7">
        <f t="shared" si="35"/>
        <v>24.80741443303959</v>
      </c>
    </row>
    <row r="121" spans="1:23" ht="16" thickBot="1">
      <c r="A121" s="4">
        <v>114</v>
      </c>
      <c r="B121" s="4">
        <v>37.747835241030849</v>
      </c>
      <c r="C121" s="4">
        <v>19.859258110016132</v>
      </c>
      <c r="E121" s="2">
        <f t="shared" si="33"/>
        <v>1</v>
      </c>
      <c r="F121" s="2">
        <f t="shared" si="34"/>
        <v>0</v>
      </c>
      <c r="G121" s="7">
        <f t="shared" si="35"/>
        <v>17.888577131014717</v>
      </c>
    </row>
    <row r="122" spans="1:23" ht="16" thickBot="1">
      <c r="A122" s="4">
        <v>115</v>
      </c>
      <c r="B122" s="4">
        <v>36.57705831587915</v>
      </c>
      <c r="C122" s="4">
        <v>34.891370078749986</v>
      </c>
      <c r="E122" s="2">
        <f t="shared" si="33"/>
        <v>1</v>
      </c>
      <c r="F122" s="2">
        <f t="shared" si="34"/>
        <v>0</v>
      </c>
      <c r="G122" s="7">
        <f t="shared" si="35"/>
        <v>1.6856882371291633</v>
      </c>
    </row>
    <row r="123" spans="1:23" ht="16" thickBot="1">
      <c r="A123" s="4">
        <v>116</v>
      </c>
      <c r="B123" s="4">
        <v>35.123240573241439</v>
      </c>
      <c r="C123" s="4">
        <v>16.326476132534538</v>
      </c>
      <c r="E123" s="2">
        <f t="shared" si="33"/>
        <v>1</v>
      </c>
      <c r="F123" s="2">
        <f t="shared" si="34"/>
        <v>0</v>
      </c>
      <c r="G123" s="7">
        <f t="shared" si="35"/>
        <v>18.796764440706902</v>
      </c>
    </row>
    <row r="124" spans="1:23" ht="16" thickBot="1">
      <c r="A124" s="4">
        <v>117</v>
      </c>
      <c r="B124" s="4">
        <v>29.341884423488679</v>
      </c>
      <c r="C124" s="4">
        <v>28.200465611335837</v>
      </c>
      <c r="E124" s="2">
        <f t="shared" si="33"/>
        <v>1</v>
      </c>
      <c r="F124" s="2">
        <f t="shared" si="34"/>
        <v>0</v>
      </c>
      <c r="G124" s="7">
        <f t="shared" si="35"/>
        <v>1.1414188121528426</v>
      </c>
    </row>
    <row r="125" spans="1:23" ht="16" thickBot="1">
      <c r="A125" s="4">
        <v>118</v>
      </c>
      <c r="B125" s="4">
        <v>39.529086530447636</v>
      </c>
      <c r="C125" s="4">
        <v>13.926802490603855</v>
      </c>
      <c r="E125" s="2">
        <f t="shared" si="33"/>
        <v>1</v>
      </c>
      <c r="F125" s="2">
        <f t="shared" si="34"/>
        <v>0</v>
      </c>
      <c r="G125" s="7">
        <f t="shared" si="35"/>
        <v>25.602284039843781</v>
      </c>
    </row>
    <row r="126" spans="1:23" ht="16" thickBot="1">
      <c r="A126" s="4">
        <v>119</v>
      </c>
      <c r="B126" s="4">
        <v>32.643723064520302</v>
      </c>
      <c r="C126" s="4">
        <v>22.598648401898924</v>
      </c>
      <c r="E126" s="2">
        <f t="shared" si="33"/>
        <v>1</v>
      </c>
      <c r="F126" s="2">
        <f t="shared" si="34"/>
        <v>0</v>
      </c>
      <c r="G126" s="7">
        <f t="shared" si="35"/>
        <v>10.045074662621378</v>
      </c>
    </row>
    <row r="127" spans="1:23" ht="16" thickBot="1">
      <c r="A127" s="4">
        <v>120</v>
      </c>
      <c r="B127" s="4">
        <v>35.69108378631492</v>
      </c>
      <c r="C127" s="4">
        <v>32.257838533453551</v>
      </c>
      <c r="E127" s="2">
        <f t="shared" si="33"/>
        <v>1</v>
      </c>
      <c r="F127" s="2">
        <f t="shared" si="34"/>
        <v>0</v>
      </c>
      <c r="G127" s="7">
        <f t="shared" si="35"/>
        <v>3.4332452528613686</v>
      </c>
    </row>
    <row r="128" spans="1:23" ht="16" thickBot="1">
      <c r="A128" s="4">
        <v>121</v>
      </c>
      <c r="B128" s="4">
        <v>41.901464061649754</v>
      </c>
      <c r="C128" s="4">
        <v>14.752976101031015</v>
      </c>
      <c r="E128" s="2">
        <f t="shared" si="33"/>
        <v>1</v>
      </c>
      <c r="F128" s="2">
        <f t="shared" si="34"/>
        <v>0</v>
      </c>
      <c r="G128" s="7">
        <f t="shared" si="35"/>
        <v>27.148487960618738</v>
      </c>
    </row>
    <row r="129" spans="1:7" ht="16" thickBot="1">
      <c r="A129" s="4">
        <v>122</v>
      </c>
      <c r="B129" s="4">
        <v>34.3238507032315</v>
      </c>
      <c r="C129" s="4">
        <v>7.1924146859291103</v>
      </c>
      <c r="E129" s="2">
        <f t="shared" si="33"/>
        <v>1</v>
      </c>
      <c r="F129" s="2">
        <f t="shared" si="34"/>
        <v>0</v>
      </c>
      <c r="G129" s="7">
        <f t="shared" si="35"/>
        <v>27.131436017302391</v>
      </c>
    </row>
    <row r="130" spans="1:7" ht="16" thickBot="1">
      <c r="A130" s="4">
        <v>123</v>
      </c>
      <c r="B130" s="4">
        <v>42.075565605834939</v>
      </c>
      <c r="C130" s="4">
        <v>19.998547568995988</v>
      </c>
      <c r="E130" s="2">
        <f t="shared" si="33"/>
        <v>1</v>
      </c>
      <c r="F130" s="2">
        <f t="shared" si="34"/>
        <v>0</v>
      </c>
      <c r="G130" s="7">
        <f t="shared" si="35"/>
        <v>22.07701803683895</v>
      </c>
    </row>
    <row r="131" spans="1:7" ht="16" thickBot="1">
      <c r="A131" s="4">
        <v>124</v>
      </c>
      <c r="B131" s="4">
        <v>29.867371412176936</v>
      </c>
      <c r="C131" s="4">
        <v>16.211573792790062</v>
      </c>
      <c r="E131" s="2">
        <f t="shared" si="33"/>
        <v>1</v>
      </c>
      <c r="F131" s="2">
        <f t="shared" si="34"/>
        <v>0</v>
      </c>
      <c r="G131" s="7">
        <f t="shared" si="35"/>
        <v>13.655797619386874</v>
      </c>
    </row>
    <row r="132" spans="1:7" ht="16" thickBot="1">
      <c r="A132" s="4">
        <v>125</v>
      </c>
      <c r="B132" s="4">
        <v>42.142191394286769</v>
      </c>
      <c r="C132" s="4">
        <v>15.289995807406118</v>
      </c>
      <c r="E132" s="2">
        <f t="shared" si="33"/>
        <v>1</v>
      </c>
      <c r="F132" s="2">
        <f t="shared" si="34"/>
        <v>0</v>
      </c>
      <c r="G132" s="7">
        <f t="shared" si="35"/>
        <v>26.852195586880651</v>
      </c>
    </row>
    <row r="133" spans="1:7" ht="16" thickBot="1">
      <c r="A133" s="4">
        <v>126</v>
      </c>
      <c r="B133" s="4">
        <v>46.238484957913009</v>
      </c>
      <c r="C133" s="4">
        <v>31.047662266492132</v>
      </c>
      <c r="E133" s="2">
        <f t="shared" si="33"/>
        <v>1</v>
      </c>
      <c r="F133" s="2">
        <f t="shared" si="34"/>
        <v>0</v>
      </c>
      <c r="G133" s="7">
        <f t="shared" si="35"/>
        <v>15.190822691420877</v>
      </c>
    </row>
    <row r="134" spans="1:7" ht="16" thickBot="1">
      <c r="A134" s="4">
        <v>127</v>
      </c>
      <c r="B134" s="4">
        <v>31.246172770947556</v>
      </c>
      <c r="C134" s="4">
        <v>30.399218055954186</v>
      </c>
      <c r="E134" s="2">
        <f t="shared" si="33"/>
        <v>1</v>
      </c>
      <c r="F134" s="2">
        <f t="shared" si="34"/>
        <v>0</v>
      </c>
      <c r="G134" s="7">
        <f t="shared" si="35"/>
        <v>0.84695471499336961</v>
      </c>
    </row>
    <row r="135" spans="1:7" ht="16" thickBot="1">
      <c r="A135" s="4">
        <v>128</v>
      </c>
      <c r="B135" s="4">
        <v>29.271273086546664</v>
      </c>
      <c r="C135" s="4">
        <v>24.133635142671725</v>
      </c>
      <c r="E135" s="2">
        <f t="shared" si="33"/>
        <v>1</v>
      </c>
      <c r="F135" s="2">
        <f t="shared" si="34"/>
        <v>0</v>
      </c>
      <c r="G135" s="7">
        <f t="shared" si="35"/>
        <v>5.1376379438749389</v>
      </c>
    </row>
    <row r="136" spans="1:7" ht="16" thickBot="1">
      <c r="A136" s="4">
        <v>129</v>
      </c>
      <c r="B136" s="4">
        <v>20.995787419760184</v>
      </c>
      <c r="C136" s="4">
        <v>30.048655455965125</v>
      </c>
      <c r="E136" s="2">
        <f t="shared" ref="E136:E199" si="39">IF(B136&gt;C136, 1, 0)</f>
        <v>0</v>
      </c>
      <c r="F136" s="2">
        <f t="shared" ref="F136:F199" si="40">IF(B136&lt;C136, 1, 0)</f>
        <v>1</v>
      </c>
      <c r="G136" s="7">
        <f t="shared" ref="G136:G199" si="41">IF(B136&gt;C136,B136-C136,C136-B136)</f>
        <v>9.0528680362049414</v>
      </c>
    </row>
    <row r="137" spans="1:7" ht="16" thickBot="1">
      <c r="A137" s="4">
        <v>130</v>
      </c>
      <c r="B137" s="4">
        <v>46.055315954801728</v>
      </c>
      <c r="C137" s="4">
        <v>28.233266891118202</v>
      </c>
      <c r="E137" s="2">
        <f t="shared" si="39"/>
        <v>1</v>
      </c>
      <c r="F137" s="2">
        <f t="shared" si="40"/>
        <v>0</v>
      </c>
      <c r="G137" s="7">
        <f t="shared" si="41"/>
        <v>17.822049063683526</v>
      </c>
    </row>
    <row r="138" spans="1:7" ht="16" thickBot="1">
      <c r="A138" s="4">
        <v>131</v>
      </c>
      <c r="B138" s="4">
        <v>41.035589441467792</v>
      </c>
      <c r="C138" s="4">
        <v>27.566479008083626</v>
      </c>
      <c r="E138" s="2">
        <f t="shared" si="39"/>
        <v>1</v>
      </c>
      <c r="F138" s="2">
        <f t="shared" si="40"/>
        <v>0</v>
      </c>
      <c r="G138" s="7">
        <f t="shared" si="41"/>
        <v>13.469110433384166</v>
      </c>
    </row>
    <row r="139" spans="1:7" ht="16" thickBot="1">
      <c r="A139" s="4">
        <v>132</v>
      </c>
      <c r="B139" s="4">
        <v>34.629367922716106</v>
      </c>
      <c r="C139" s="4">
        <v>18.501295974451391</v>
      </c>
      <c r="E139" s="2">
        <f t="shared" si="39"/>
        <v>1</v>
      </c>
      <c r="F139" s="2">
        <f t="shared" si="40"/>
        <v>0</v>
      </c>
      <c r="G139" s="7">
        <f t="shared" si="41"/>
        <v>16.128071948264715</v>
      </c>
    </row>
    <row r="140" spans="1:7" ht="16" thickBot="1">
      <c r="A140" s="4">
        <v>133</v>
      </c>
      <c r="B140" s="4">
        <v>21.274772149547459</v>
      </c>
      <c r="C140" s="4">
        <v>11.246370096454484</v>
      </c>
      <c r="E140" s="2">
        <f t="shared" si="39"/>
        <v>1</v>
      </c>
      <c r="F140" s="2">
        <f t="shared" si="40"/>
        <v>0</v>
      </c>
      <c r="G140" s="7">
        <f t="shared" si="41"/>
        <v>10.028402053092975</v>
      </c>
    </row>
    <row r="141" spans="1:7" ht="16" thickBot="1">
      <c r="A141" s="4">
        <v>134</v>
      </c>
      <c r="B141" s="4">
        <v>38.758186132719835</v>
      </c>
      <c r="C141" s="4">
        <v>16.579564732315884</v>
      </c>
      <c r="E141" s="2">
        <f t="shared" si="39"/>
        <v>1</v>
      </c>
      <c r="F141" s="2">
        <f t="shared" si="40"/>
        <v>0</v>
      </c>
      <c r="G141" s="7">
        <f t="shared" si="41"/>
        <v>22.178621400403951</v>
      </c>
    </row>
    <row r="142" spans="1:7" ht="16" thickBot="1">
      <c r="A142" s="4">
        <v>135</v>
      </c>
      <c r="B142" s="4">
        <v>37.816084423568903</v>
      </c>
      <c r="C142" s="4">
        <v>7.1856808293853902</v>
      </c>
      <c r="E142" s="2">
        <f t="shared" si="39"/>
        <v>1</v>
      </c>
      <c r="F142" s="2">
        <f t="shared" si="40"/>
        <v>0</v>
      </c>
      <c r="G142" s="7">
        <f t="shared" si="41"/>
        <v>30.630403594183512</v>
      </c>
    </row>
    <row r="143" spans="1:7" ht="16" thickBot="1">
      <c r="A143" s="4">
        <v>136</v>
      </c>
      <c r="B143" s="4">
        <v>23.354438915843328</v>
      </c>
      <c r="C143" s="4">
        <v>9.357079437813594</v>
      </c>
      <c r="E143" s="2">
        <f t="shared" si="39"/>
        <v>1</v>
      </c>
      <c r="F143" s="2">
        <f t="shared" si="40"/>
        <v>0</v>
      </c>
      <c r="G143" s="7">
        <f t="shared" si="41"/>
        <v>13.997359478029734</v>
      </c>
    </row>
    <row r="144" spans="1:7" ht="16" thickBot="1">
      <c r="A144" s="4">
        <v>137</v>
      </c>
      <c r="B144" s="4">
        <v>25.139268265436691</v>
      </c>
      <c r="C144" s="4">
        <v>16.922313690477431</v>
      </c>
      <c r="E144" s="2">
        <f t="shared" si="39"/>
        <v>1</v>
      </c>
      <c r="F144" s="2">
        <f t="shared" si="40"/>
        <v>0</v>
      </c>
      <c r="G144" s="7">
        <f t="shared" si="41"/>
        <v>8.2169545749592601</v>
      </c>
    </row>
    <row r="145" spans="1:7" ht="16" thickBot="1">
      <c r="A145" s="4">
        <v>138</v>
      </c>
      <c r="B145" s="4">
        <v>33.924627568419822</v>
      </c>
      <c r="C145" s="4">
        <v>15.825768834680312</v>
      </c>
      <c r="E145" s="2">
        <f t="shared" si="39"/>
        <v>1</v>
      </c>
      <c r="F145" s="2">
        <f t="shared" si="40"/>
        <v>0</v>
      </c>
      <c r="G145" s="7">
        <f t="shared" si="41"/>
        <v>18.098858733739512</v>
      </c>
    </row>
    <row r="146" spans="1:7" ht="16" thickBot="1">
      <c r="A146" s="4">
        <v>139</v>
      </c>
      <c r="B146" s="4">
        <v>49.128827246921148</v>
      </c>
      <c r="C146" s="4">
        <v>19.409625198877915</v>
      </c>
      <c r="E146" s="2">
        <f t="shared" si="39"/>
        <v>1</v>
      </c>
      <c r="F146" s="2">
        <f t="shared" si="40"/>
        <v>0</v>
      </c>
      <c r="G146" s="7">
        <f t="shared" si="41"/>
        <v>29.719202048043233</v>
      </c>
    </row>
    <row r="147" spans="1:7" ht="16" thickBot="1">
      <c r="A147" s="4">
        <v>140</v>
      </c>
      <c r="B147" s="4">
        <v>38.527766700091121</v>
      </c>
      <c r="C147" s="4">
        <v>17.377940278555663</v>
      </c>
      <c r="E147" s="2">
        <f t="shared" si="39"/>
        <v>1</v>
      </c>
      <c r="F147" s="2">
        <f t="shared" si="40"/>
        <v>0</v>
      </c>
      <c r="G147" s="7">
        <f t="shared" si="41"/>
        <v>21.149826421535458</v>
      </c>
    </row>
    <row r="148" spans="1:7" ht="16" thickBot="1">
      <c r="A148" s="4">
        <v>141</v>
      </c>
      <c r="B148" s="4">
        <v>41.740070021025311</v>
      </c>
      <c r="C148" s="4">
        <v>13.374583660061958</v>
      </c>
      <c r="E148" s="2">
        <f t="shared" si="39"/>
        <v>1</v>
      </c>
      <c r="F148" s="2">
        <f t="shared" si="40"/>
        <v>0</v>
      </c>
      <c r="G148" s="7">
        <f t="shared" si="41"/>
        <v>28.365486360963352</v>
      </c>
    </row>
    <row r="149" spans="1:7" ht="16" thickBot="1">
      <c r="A149" s="4">
        <v>142</v>
      </c>
      <c r="B149" s="4">
        <v>27.662138072669048</v>
      </c>
      <c r="C149" s="4">
        <v>22.864070592734208</v>
      </c>
      <c r="E149" s="2">
        <f t="shared" si="39"/>
        <v>1</v>
      </c>
      <c r="F149" s="2">
        <f t="shared" si="40"/>
        <v>0</v>
      </c>
      <c r="G149" s="7">
        <f t="shared" si="41"/>
        <v>4.79806747993484</v>
      </c>
    </row>
    <row r="150" spans="1:7" ht="16" thickBot="1">
      <c r="A150" s="4">
        <v>143</v>
      </c>
      <c r="B150" s="4">
        <v>31.417012618939847</v>
      </c>
      <c r="C150" s="4">
        <v>12.892324363194408</v>
      </c>
      <c r="E150" s="2">
        <f t="shared" si="39"/>
        <v>1</v>
      </c>
      <c r="F150" s="2">
        <f t="shared" si="40"/>
        <v>0</v>
      </c>
      <c r="G150" s="7">
        <f t="shared" si="41"/>
        <v>18.524688255745438</v>
      </c>
    </row>
    <row r="151" spans="1:7" ht="16" thickBot="1">
      <c r="A151" s="4">
        <v>144</v>
      </c>
      <c r="B151" s="4">
        <v>38.944384368849342</v>
      </c>
      <c r="C151" s="4">
        <v>11.920270249037484</v>
      </c>
      <c r="E151" s="2">
        <f t="shared" si="39"/>
        <v>1</v>
      </c>
      <c r="F151" s="2">
        <f t="shared" si="40"/>
        <v>0</v>
      </c>
      <c r="G151" s="7">
        <f t="shared" si="41"/>
        <v>27.024114119811856</v>
      </c>
    </row>
    <row r="152" spans="1:7" ht="16" thickBot="1">
      <c r="A152" s="4">
        <v>145</v>
      </c>
      <c r="B152" s="4">
        <v>31.443519311517676</v>
      </c>
      <c r="C152" s="4">
        <v>9.2477878741350423</v>
      </c>
      <c r="E152" s="2">
        <f t="shared" si="39"/>
        <v>1</v>
      </c>
      <c r="F152" s="2">
        <f t="shared" si="40"/>
        <v>0</v>
      </c>
      <c r="G152" s="7">
        <f t="shared" si="41"/>
        <v>22.195731437382634</v>
      </c>
    </row>
    <row r="153" spans="1:7" ht="16" thickBot="1">
      <c r="A153" s="4">
        <v>146</v>
      </c>
      <c r="B153" s="4">
        <v>39.193793133763521</v>
      </c>
      <c r="C153" s="4">
        <v>25.511387805315898</v>
      </c>
      <c r="E153" s="2">
        <f t="shared" si="39"/>
        <v>1</v>
      </c>
      <c r="F153" s="2">
        <f t="shared" si="40"/>
        <v>0</v>
      </c>
      <c r="G153" s="7">
        <f t="shared" si="41"/>
        <v>13.682405328447622</v>
      </c>
    </row>
    <row r="154" spans="1:7" ht="16" thickBot="1">
      <c r="A154" s="4">
        <v>147</v>
      </c>
      <c r="B154" s="4">
        <v>29.771171294167683</v>
      </c>
      <c r="C154" s="4">
        <v>13.725049276130914</v>
      </c>
      <c r="E154" s="2">
        <f t="shared" si="39"/>
        <v>1</v>
      </c>
      <c r="F154" s="2">
        <f t="shared" si="40"/>
        <v>0</v>
      </c>
      <c r="G154" s="7">
        <f t="shared" si="41"/>
        <v>16.046122018036769</v>
      </c>
    </row>
    <row r="155" spans="1:7" ht="16" thickBot="1">
      <c r="A155" s="4">
        <v>148</v>
      </c>
      <c r="B155" s="4">
        <v>38.487517936873594</v>
      </c>
      <c r="C155" s="4">
        <v>11.124077215852235</v>
      </c>
      <c r="E155" s="2">
        <f t="shared" si="39"/>
        <v>1</v>
      </c>
      <c r="F155" s="2">
        <f t="shared" si="40"/>
        <v>0</v>
      </c>
      <c r="G155" s="7">
        <f t="shared" si="41"/>
        <v>27.363440721021359</v>
      </c>
    </row>
    <row r="156" spans="1:7" ht="16" thickBot="1">
      <c r="A156" s="4">
        <v>149</v>
      </c>
      <c r="B156" s="4">
        <v>25.820327171828936</v>
      </c>
      <c r="C156" s="4">
        <v>17.079255798323203</v>
      </c>
      <c r="E156" s="2">
        <f t="shared" si="39"/>
        <v>1</v>
      </c>
      <c r="F156" s="2">
        <f t="shared" si="40"/>
        <v>0</v>
      </c>
      <c r="G156" s="7">
        <f t="shared" si="41"/>
        <v>8.7410713735057328</v>
      </c>
    </row>
    <row r="157" spans="1:7" ht="16" thickBot="1">
      <c r="A157" s="4">
        <v>150</v>
      </c>
      <c r="B157" s="4">
        <v>29.045330934780615</v>
      </c>
      <c r="C157" s="4">
        <v>16.877998880095141</v>
      </c>
      <c r="E157" s="2">
        <f t="shared" si="39"/>
        <v>1</v>
      </c>
      <c r="F157" s="2">
        <f t="shared" si="40"/>
        <v>0</v>
      </c>
      <c r="G157" s="7">
        <f t="shared" si="41"/>
        <v>12.167332054685474</v>
      </c>
    </row>
    <row r="158" spans="1:7" ht="16" thickBot="1">
      <c r="A158" s="4">
        <v>151</v>
      </c>
      <c r="B158" s="4">
        <v>38.513718864694873</v>
      </c>
      <c r="C158" s="4">
        <v>10.443716523858736</v>
      </c>
      <c r="E158" s="2">
        <f t="shared" si="39"/>
        <v>1</v>
      </c>
      <c r="F158" s="2">
        <f t="shared" si="40"/>
        <v>0</v>
      </c>
      <c r="G158" s="7">
        <f t="shared" si="41"/>
        <v>28.070002340836137</v>
      </c>
    </row>
    <row r="159" spans="1:7" ht="16" thickBot="1">
      <c r="A159" s="4">
        <v>152</v>
      </c>
      <c r="B159" s="4">
        <v>26.549431455588365</v>
      </c>
      <c r="C159" s="4">
        <v>30.025170251488074</v>
      </c>
      <c r="E159" s="2">
        <f t="shared" si="39"/>
        <v>0</v>
      </c>
      <c r="F159" s="2">
        <f t="shared" si="40"/>
        <v>1</v>
      </c>
      <c r="G159" s="7">
        <f t="shared" si="41"/>
        <v>3.4757387958997086</v>
      </c>
    </row>
    <row r="160" spans="1:7" ht="16" thickBot="1">
      <c r="A160" s="4">
        <v>153</v>
      </c>
      <c r="B160" s="4">
        <v>20.977142575058657</v>
      </c>
      <c r="C160" s="4">
        <v>15.974840123501778</v>
      </c>
      <c r="E160" s="2">
        <f t="shared" si="39"/>
        <v>1</v>
      </c>
      <c r="F160" s="2">
        <f t="shared" si="40"/>
        <v>0</v>
      </c>
      <c r="G160" s="7">
        <f t="shared" si="41"/>
        <v>5.0023024515568792</v>
      </c>
    </row>
    <row r="161" spans="1:7" ht="16" thickBot="1">
      <c r="A161" s="4">
        <v>154</v>
      </c>
      <c r="B161" s="4">
        <v>27.727223142704048</v>
      </c>
      <c r="C161" s="4">
        <v>17.084858603695054</v>
      </c>
      <c r="E161" s="2">
        <f t="shared" si="39"/>
        <v>1</v>
      </c>
      <c r="F161" s="2">
        <f t="shared" si="40"/>
        <v>0</v>
      </c>
      <c r="G161" s="7">
        <f t="shared" si="41"/>
        <v>10.642364539008994</v>
      </c>
    </row>
    <row r="162" spans="1:7" ht="16" thickBot="1">
      <c r="A162" s="4">
        <v>155</v>
      </c>
      <c r="B162" s="4">
        <v>34.198855330871616</v>
      </c>
      <c r="C162" s="4">
        <v>21.956014124357754</v>
      </c>
      <c r="E162" s="2">
        <f t="shared" si="39"/>
        <v>1</v>
      </c>
      <c r="F162" s="2">
        <f t="shared" si="40"/>
        <v>0</v>
      </c>
      <c r="G162" s="7">
        <f t="shared" si="41"/>
        <v>12.242841206513862</v>
      </c>
    </row>
    <row r="163" spans="1:7" ht="16" thickBot="1">
      <c r="A163" s="4">
        <v>156</v>
      </c>
      <c r="B163" s="4">
        <v>25.318782460709429</v>
      </c>
      <c r="C163" s="4">
        <v>12.569248677849684</v>
      </c>
      <c r="E163" s="2">
        <f t="shared" si="39"/>
        <v>1</v>
      </c>
      <c r="F163" s="2">
        <f t="shared" si="40"/>
        <v>0</v>
      </c>
      <c r="G163" s="7">
        <f t="shared" si="41"/>
        <v>12.749533782859745</v>
      </c>
    </row>
    <row r="164" spans="1:7" ht="16" thickBot="1">
      <c r="A164" s="4">
        <v>157</v>
      </c>
      <c r="B164" s="4">
        <v>37.576051769511977</v>
      </c>
      <c r="C164" s="4">
        <v>11.95344348247891</v>
      </c>
      <c r="E164" s="2">
        <f t="shared" si="39"/>
        <v>1</v>
      </c>
      <c r="F164" s="2">
        <f t="shared" si="40"/>
        <v>0</v>
      </c>
      <c r="G164" s="7">
        <f t="shared" si="41"/>
        <v>25.622608287033067</v>
      </c>
    </row>
    <row r="165" spans="1:7" ht="16" thickBot="1">
      <c r="A165" s="4">
        <v>158</v>
      </c>
      <c r="B165" s="4">
        <v>26.896108265090753</v>
      </c>
      <c r="C165" s="4">
        <v>18.623993144865526</v>
      </c>
      <c r="E165" s="2">
        <f t="shared" si="39"/>
        <v>1</v>
      </c>
      <c r="F165" s="2">
        <f t="shared" si="40"/>
        <v>0</v>
      </c>
      <c r="G165" s="7">
        <f t="shared" si="41"/>
        <v>8.2721151202252265</v>
      </c>
    </row>
    <row r="166" spans="1:7" ht="16" thickBot="1">
      <c r="A166" s="4">
        <v>159</v>
      </c>
      <c r="B166" s="4">
        <v>29.713842147923714</v>
      </c>
      <c r="C166" s="4">
        <v>18.693923114432501</v>
      </c>
      <c r="E166" s="2">
        <f t="shared" si="39"/>
        <v>1</v>
      </c>
      <c r="F166" s="2">
        <f t="shared" si="40"/>
        <v>0</v>
      </c>
      <c r="G166" s="7">
        <f t="shared" si="41"/>
        <v>11.019919033491213</v>
      </c>
    </row>
    <row r="167" spans="1:7" ht="16" thickBot="1">
      <c r="A167" s="4">
        <v>160</v>
      </c>
      <c r="B167" s="4">
        <v>38.880179598105052</v>
      </c>
      <c r="C167" s="4">
        <v>16.696932423365393</v>
      </c>
      <c r="E167" s="2">
        <f t="shared" si="39"/>
        <v>1</v>
      </c>
      <c r="F167" s="2">
        <f t="shared" si="40"/>
        <v>0</v>
      </c>
      <c r="G167" s="7">
        <f t="shared" si="41"/>
        <v>22.183247174739659</v>
      </c>
    </row>
    <row r="168" spans="1:7" ht="16" thickBot="1">
      <c r="A168" s="4">
        <v>161</v>
      </c>
      <c r="B168" s="4">
        <v>39.250220898757526</v>
      </c>
      <c r="C168" s="4">
        <v>21.380979014107773</v>
      </c>
      <c r="E168" s="2">
        <f t="shared" si="39"/>
        <v>1</v>
      </c>
      <c r="F168" s="2">
        <f t="shared" si="40"/>
        <v>0</v>
      </c>
      <c r="G168" s="7">
        <f t="shared" si="41"/>
        <v>17.869241884649753</v>
      </c>
    </row>
    <row r="169" spans="1:7" ht="16" thickBot="1">
      <c r="A169" s="4">
        <v>162</v>
      </c>
      <c r="B169" s="4">
        <v>33.915376286538404</v>
      </c>
      <c r="C169" s="4">
        <v>23.43664611824418</v>
      </c>
      <c r="E169" s="2">
        <f t="shared" si="39"/>
        <v>1</v>
      </c>
      <c r="F169" s="2">
        <f t="shared" si="40"/>
        <v>0</v>
      </c>
      <c r="G169" s="7">
        <f t="shared" si="41"/>
        <v>10.478730168294224</v>
      </c>
    </row>
    <row r="170" spans="1:7" ht="16" thickBot="1">
      <c r="A170" s="4">
        <v>163</v>
      </c>
      <c r="B170" s="4">
        <v>21.957742126420676</v>
      </c>
      <c r="C170" s="4">
        <v>20.453014332487221</v>
      </c>
      <c r="E170" s="2">
        <f t="shared" si="39"/>
        <v>1</v>
      </c>
      <c r="F170" s="2">
        <f t="shared" si="40"/>
        <v>0</v>
      </c>
      <c r="G170" s="7">
        <f t="shared" si="41"/>
        <v>1.5047277939334549</v>
      </c>
    </row>
    <row r="171" spans="1:7" ht="16" thickBot="1">
      <c r="A171" s="4">
        <v>164</v>
      </c>
      <c r="B171" s="4">
        <v>15.394961904377087</v>
      </c>
      <c r="C171" s="4">
        <v>23.057748280424477</v>
      </c>
      <c r="E171" s="2">
        <f t="shared" si="39"/>
        <v>0</v>
      </c>
      <c r="F171" s="2">
        <f t="shared" si="40"/>
        <v>1</v>
      </c>
      <c r="G171" s="7">
        <f t="shared" si="41"/>
        <v>7.6627863760473893</v>
      </c>
    </row>
    <row r="172" spans="1:7" ht="16" thickBot="1">
      <c r="A172" s="4">
        <v>165</v>
      </c>
      <c r="B172" s="4">
        <v>28.660950811890984</v>
      </c>
      <c r="C172" s="4">
        <v>20.58459436395988</v>
      </c>
      <c r="E172" s="2">
        <f t="shared" si="39"/>
        <v>1</v>
      </c>
      <c r="F172" s="2">
        <f t="shared" si="40"/>
        <v>0</v>
      </c>
      <c r="G172" s="7">
        <f t="shared" si="41"/>
        <v>8.0763564479311043</v>
      </c>
    </row>
    <row r="173" spans="1:7" ht="16" thickBot="1">
      <c r="A173" s="4">
        <v>166</v>
      </c>
      <c r="B173" s="4">
        <v>34.501872123945859</v>
      </c>
      <c r="C173" s="4">
        <v>18.759203442134673</v>
      </c>
      <c r="E173" s="2">
        <f t="shared" si="39"/>
        <v>1</v>
      </c>
      <c r="F173" s="2">
        <f t="shared" si="40"/>
        <v>0</v>
      </c>
      <c r="G173" s="7">
        <f t="shared" si="41"/>
        <v>15.742668681811185</v>
      </c>
    </row>
    <row r="174" spans="1:7" ht="16" thickBot="1">
      <c r="A174" s="4">
        <v>167</v>
      </c>
      <c r="B174" s="4">
        <v>25.885754808389844</v>
      </c>
      <c r="C174" s="4">
        <v>28.710149212627428</v>
      </c>
      <c r="E174" s="2">
        <f t="shared" si="39"/>
        <v>0</v>
      </c>
      <c r="F174" s="2">
        <f t="shared" si="40"/>
        <v>1</v>
      </c>
      <c r="G174" s="7">
        <f t="shared" si="41"/>
        <v>2.8243944042375837</v>
      </c>
    </row>
    <row r="175" spans="1:7" ht="16" thickBot="1">
      <c r="A175" s="4">
        <v>168</v>
      </c>
      <c r="B175" s="4">
        <v>35.65273462448512</v>
      </c>
      <c r="C175" s="4">
        <v>23.030742478731234</v>
      </c>
      <c r="E175" s="2">
        <f t="shared" si="39"/>
        <v>1</v>
      </c>
      <c r="F175" s="2">
        <f t="shared" si="40"/>
        <v>0</v>
      </c>
      <c r="G175" s="7">
        <f t="shared" si="41"/>
        <v>12.621992145753886</v>
      </c>
    </row>
    <row r="176" spans="1:7" ht="16" thickBot="1">
      <c r="A176" s="4">
        <v>169</v>
      </c>
      <c r="B176" s="4">
        <v>34.715884232798167</v>
      </c>
      <c r="C176" s="4">
        <v>28.669002775263845</v>
      </c>
      <c r="E176" s="2">
        <f t="shared" si="39"/>
        <v>1</v>
      </c>
      <c r="F176" s="2">
        <f t="shared" si="40"/>
        <v>0</v>
      </c>
      <c r="G176" s="7">
        <f t="shared" si="41"/>
        <v>6.0468814575343224</v>
      </c>
    </row>
    <row r="177" spans="1:7" ht="16" thickBot="1">
      <c r="A177" s="4">
        <v>170</v>
      </c>
      <c r="B177" s="4">
        <v>35.775325408732968</v>
      </c>
      <c r="C177" s="4">
        <v>17.291770918199386</v>
      </c>
      <c r="E177" s="2">
        <f t="shared" si="39"/>
        <v>1</v>
      </c>
      <c r="F177" s="2">
        <f t="shared" si="40"/>
        <v>0</v>
      </c>
      <c r="G177" s="7">
        <f t="shared" si="41"/>
        <v>18.483554490533582</v>
      </c>
    </row>
    <row r="178" spans="1:7" ht="16" thickBot="1">
      <c r="A178" s="4">
        <v>171</v>
      </c>
      <c r="B178" s="4">
        <v>50.656224297691324</v>
      </c>
      <c r="C178" s="4">
        <v>9.798594627108562</v>
      </c>
      <c r="E178" s="2">
        <f t="shared" si="39"/>
        <v>1</v>
      </c>
      <c r="F178" s="2">
        <f t="shared" si="40"/>
        <v>0</v>
      </c>
      <c r="G178" s="7">
        <f t="shared" si="41"/>
        <v>40.85762967058276</v>
      </c>
    </row>
    <row r="179" spans="1:7" ht="16" thickBot="1">
      <c r="A179" s="4">
        <v>172</v>
      </c>
      <c r="B179" s="4">
        <v>26.710222937088204</v>
      </c>
      <c r="C179" s="4">
        <v>20.23937686721186</v>
      </c>
      <c r="E179" s="2">
        <f t="shared" si="39"/>
        <v>1</v>
      </c>
      <c r="F179" s="2">
        <f t="shared" si="40"/>
        <v>0</v>
      </c>
      <c r="G179" s="7">
        <f t="shared" si="41"/>
        <v>6.4708460698763446</v>
      </c>
    </row>
    <row r="180" spans="1:7" ht="16" thickBot="1">
      <c r="A180" s="4">
        <v>173</v>
      </c>
      <c r="B180" s="4">
        <v>31.308133722716871</v>
      </c>
      <c r="C180" s="4">
        <v>23.734673286796724</v>
      </c>
      <c r="E180" s="2">
        <f t="shared" si="39"/>
        <v>1</v>
      </c>
      <c r="F180" s="2">
        <f t="shared" si="40"/>
        <v>0</v>
      </c>
      <c r="G180" s="7">
        <f t="shared" si="41"/>
        <v>7.5734604359201469</v>
      </c>
    </row>
    <row r="181" spans="1:7" ht="16" thickBot="1">
      <c r="A181" s="4">
        <v>174</v>
      </c>
      <c r="B181" s="4">
        <v>31.982532769905525</v>
      </c>
      <c r="C181" s="4">
        <v>27.007447059794206</v>
      </c>
      <c r="E181" s="2">
        <f t="shared" si="39"/>
        <v>1</v>
      </c>
      <c r="F181" s="2">
        <f t="shared" si="40"/>
        <v>0</v>
      </c>
      <c r="G181" s="7">
        <f t="shared" si="41"/>
        <v>4.9750857101113191</v>
      </c>
    </row>
    <row r="182" spans="1:7" ht="16" thickBot="1">
      <c r="A182" s="4">
        <v>175</v>
      </c>
      <c r="B182" s="4">
        <v>34.916314620195649</v>
      </c>
      <c r="C182" s="4">
        <v>16.200375688044961</v>
      </c>
      <c r="E182" s="2">
        <f t="shared" si="39"/>
        <v>1</v>
      </c>
      <c r="F182" s="2">
        <f t="shared" si="40"/>
        <v>0</v>
      </c>
      <c r="G182" s="7">
        <f t="shared" si="41"/>
        <v>18.715938932150689</v>
      </c>
    </row>
    <row r="183" spans="1:7" ht="16" thickBot="1">
      <c r="A183" s="4">
        <v>176</v>
      </c>
      <c r="B183" s="4">
        <v>33.438532921772364</v>
      </c>
      <c r="C183" s="4">
        <v>8.1217927250337478</v>
      </c>
      <c r="E183" s="2">
        <f t="shared" si="39"/>
        <v>1</v>
      </c>
      <c r="F183" s="2">
        <f t="shared" si="40"/>
        <v>0</v>
      </c>
      <c r="G183" s="7">
        <f t="shared" si="41"/>
        <v>25.316740196738614</v>
      </c>
    </row>
    <row r="184" spans="1:7" ht="16" thickBot="1">
      <c r="A184" s="4">
        <v>177</v>
      </c>
      <c r="B184" s="4">
        <v>34.129137192289171</v>
      </c>
      <c r="C184" s="4">
        <v>18.941467801054113</v>
      </c>
      <c r="E184" s="2">
        <f t="shared" si="39"/>
        <v>1</v>
      </c>
      <c r="F184" s="2">
        <f t="shared" si="40"/>
        <v>0</v>
      </c>
      <c r="G184" s="7">
        <f t="shared" si="41"/>
        <v>15.187669391235058</v>
      </c>
    </row>
    <row r="185" spans="1:7" ht="16" thickBot="1">
      <c r="A185" s="4">
        <v>178</v>
      </c>
      <c r="B185" s="4">
        <v>29.7961769238896</v>
      </c>
      <c r="C185" s="4">
        <v>20.015937288689383</v>
      </c>
      <c r="E185" s="2">
        <f t="shared" si="39"/>
        <v>1</v>
      </c>
      <c r="F185" s="2">
        <f t="shared" si="40"/>
        <v>0</v>
      </c>
      <c r="G185" s="7">
        <f t="shared" si="41"/>
        <v>9.7802396352002177</v>
      </c>
    </row>
    <row r="186" spans="1:7" ht="16" thickBot="1">
      <c r="A186" s="4">
        <v>179</v>
      </c>
      <c r="B186" s="4">
        <v>33.67649526744993</v>
      </c>
      <c r="C186" s="4">
        <v>22.468763582931835</v>
      </c>
      <c r="E186" s="2">
        <f t="shared" si="39"/>
        <v>1</v>
      </c>
      <c r="F186" s="2">
        <f t="shared" si="40"/>
        <v>0</v>
      </c>
      <c r="G186" s="7">
        <f t="shared" si="41"/>
        <v>11.207731684518095</v>
      </c>
    </row>
    <row r="187" spans="1:7" ht="16" thickBot="1">
      <c r="A187" s="4">
        <v>180</v>
      </c>
      <c r="B187" s="4">
        <v>32.933553428452349</v>
      </c>
      <c r="C187" s="4">
        <v>13.746708406319325</v>
      </c>
      <c r="E187" s="2">
        <f t="shared" si="39"/>
        <v>1</v>
      </c>
      <c r="F187" s="2">
        <f t="shared" si="40"/>
        <v>0</v>
      </c>
      <c r="G187" s="7">
        <f t="shared" si="41"/>
        <v>19.186845022133024</v>
      </c>
    </row>
    <row r="188" spans="1:7" ht="16" thickBot="1">
      <c r="A188" s="4">
        <v>181</v>
      </c>
      <c r="B188" s="4">
        <v>39.090513929837854</v>
      </c>
      <c r="C188" s="4">
        <v>17.612680665582989</v>
      </c>
      <c r="E188" s="2">
        <f t="shared" si="39"/>
        <v>1</v>
      </c>
      <c r="F188" s="2">
        <f t="shared" si="40"/>
        <v>0</v>
      </c>
      <c r="G188" s="7">
        <f t="shared" si="41"/>
        <v>21.477833264254865</v>
      </c>
    </row>
    <row r="189" spans="1:7" ht="16" thickBot="1">
      <c r="A189" s="4">
        <v>182</v>
      </c>
      <c r="B189" s="4">
        <v>38.92114225635315</v>
      </c>
      <c r="C189" s="4">
        <v>25.554400050208091</v>
      </c>
      <c r="E189" s="2">
        <f t="shared" si="39"/>
        <v>1</v>
      </c>
      <c r="F189" s="2">
        <f t="shared" si="40"/>
        <v>0</v>
      </c>
      <c r="G189" s="7">
        <f t="shared" si="41"/>
        <v>13.366742206145059</v>
      </c>
    </row>
    <row r="190" spans="1:7" ht="16" thickBot="1">
      <c r="A190" s="4">
        <v>183</v>
      </c>
      <c r="B190" s="4">
        <v>45.130755374459241</v>
      </c>
      <c r="C190" s="4">
        <v>20.009607837277624</v>
      </c>
      <c r="E190" s="2">
        <f t="shared" si="39"/>
        <v>1</v>
      </c>
      <c r="F190" s="2">
        <f t="shared" si="40"/>
        <v>0</v>
      </c>
      <c r="G190" s="7">
        <f t="shared" si="41"/>
        <v>25.121147537181617</v>
      </c>
    </row>
    <row r="191" spans="1:7" ht="16" thickBot="1">
      <c r="A191" s="4">
        <v>184</v>
      </c>
      <c r="B191" s="4">
        <v>33.308647351773473</v>
      </c>
      <c r="C191" s="4">
        <v>22.860279310306499</v>
      </c>
      <c r="E191" s="2">
        <f t="shared" si="39"/>
        <v>1</v>
      </c>
      <c r="F191" s="2">
        <f t="shared" si="40"/>
        <v>0</v>
      </c>
      <c r="G191" s="7">
        <f t="shared" si="41"/>
        <v>10.448368041466974</v>
      </c>
    </row>
    <row r="192" spans="1:7" ht="16" thickBot="1">
      <c r="A192" s="4">
        <v>185</v>
      </c>
      <c r="B192" s="4">
        <v>35.930352405573522</v>
      </c>
      <c r="C192" s="4">
        <v>15.433112404781125</v>
      </c>
      <c r="E192" s="2">
        <f t="shared" si="39"/>
        <v>1</v>
      </c>
      <c r="F192" s="2">
        <f t="shared" si="40"/>
        <v>0</v>
      </c>
      <c r="G192" s="7">
        <f t="shared" si="41"/>
        <v>20.497240000792395</v>
      </c>
    </row>
    <row r="193" spans="1:7" ht="16" thickBot="1">
      <c r="A193" s="4">
        <v>186</v>
      </c>
      <c r="B193" s="4">
        <v>34.944364633508847</v>
      </c>
      <c r="C193" s="4">
        <v>17.435894766994608</v>
      </c>
      <c r="E193" s="2">
        <f t="shared" si="39"/>
        <v>1</v>
      </c>
      <c r="F193" s="2">
        <f t="shared" si="40"/>
        <v>0</v>
      </c>
      <c r="G193" s="7">
        <f t="shared" si="41"/>
        <v>17.50846986651424</v>
      </c>
    </row>
    <row r="194" spans="1:7" ht="16" thickBot="1">
      <c r="A194" s="4">
        <v>187</v>
      </c>
      <c r="B194" s="4">
        <v>29.574865320443081</v>
      </c>
      <c r="C194" s="4">
        <v>23.019853330857362</v>
      </c>
      <c r="E194" s="2">
        <f t="shared" si="39"/>
        <v>1</v>
      </c>
      <c r="F194" s="2">
        <f t="shared" si="40"/>
        <v>0</v>
      </c>
      <c r="G194" s="7">
        <f t="shared" si="41"/>
        <v>6.5550119895857186</v>
      </c>
    </row>
    <row r="195" spans="1:7" ht="16" thickBot="1">
      <c r="A195" s="4">
        <v>188</v>
      </c>
      <c r="B195" s="4">
        <v>39.478843539378573</v>
      </c>
      <c r="C195" s="4">
        <v>16.312423763349589</v>
      </c>
      <c r="E195" s="2">
        <f t="shared" si="39"/>
        <v>1</v>
      </c>
      <c r="F195" s="2">
        <f t="shared" si="40"/>
        <v>0</v>
      </c>
      <c r="G195" s="7">
        <f t="shared" si="41"/>
        <v>23.166419776028985</v>
      </c>
    </row>
    <row r="196" spans="1:7" ht="16" thickBot="1">
      <c r="A196" s="4">
        <v>189</v>
      </c>
      <c r="B196" s="4">
        <v>31.650262736428022</v>
      </c>
      <c r="C196" s="4">
        <v>18.218147223421202</v>
      </c>
      <c r="E196" s="2">
        <f t="shared" si="39"/>
        <v>1</v>
      </c>
      <c r="F196" s="2">
        <f t="shared" si="40"/>
        <v>0</v>
      </c>
      <c r="G196" s="7">
        <f t="shared" si="41"/>
        <v>13.432115513006821</v>
      </c>
    </row>
    <row r="197" spans="1:7" ht="16" thickBot="1">
      <c r="A197" s="4">
        <v>190</v>
      </c>
      <c r="B197" s="4">
        <v>26.75655653450513</v>
      </c>
      <c r="C197" s="4">
        <v>25.607868226235826</v>
      </c>
      <c r="E197" s="2">
        <f t="shared" si="39"/>
        <v>1</v>
      </c>
      <c r="F197" s="2">
        <f t="shared" si="40"/>
        <v>0</v>
      </c>
      <c r="G197" s="7">
        <f t="shared" si="41"/>
        <v>1.1486883082693033</v>
      </c>
    </row>
    <row r="198" spans="1:7" ht="16" thickBot="1">
      <c r="A198" s="4">
        <v>191</v>
      </c>
      <c r="B198" s="4">
        <v>38.881469975424061</v>
      </c>
      <c r="C198" s="4">
        <v>23.399850606484538</v>
      </c>
      <c r="E198" s="2">
        <f t="shared" si="39"/>
        <v>1</v>
      </c>
      <c r="F198" s="2">
        <f t="shared" si="40"/>
        <v>0</v>
      </c>
      <c r="G198" s="7">
        <f t="shared" si="41"/>
        <v>15.481619368939523</v>
      </c>
    </row>
    <row r="199" spans="1:7" ht="16" thickBot="1">
      <c r="A199" s="4">
        <v>192</v>
      </c>
      <c r="B199" s="4">
        <v>35.472913243701768</v>
      </c>
      <c r="C199" s="4">
        <v>12.907253983955387</v>
      </c>
      <c r="E199" s="2">
        <f t="shared" si="39"/>
        <v>1</v>
      </c>
      <c r="F199" s="2">
        <f t="shared" si="40"/>
        <v>0</v>
      </c>
      <c r="G199" s="7">
        <f t="shared" si="41"/>
        <v>22.565659259746383</v>
      </c>
    </row>
    <row r="200" spans="1:7" ht="16" thickBot="1">
      <c r="A200" s="4">
        <v>193</v>
      </c>
      <c r="B200" s="4">
        <v>41.603371555042727</v>
      </c>
      <c r="C200" s="4">
        <v>37.281741523528765</v>
      </c>
      <c r="E200" s="2">
        <f t="shared" ref="E200:E263" si="42">IF(B200&gt;C200, 1, 0)</f>
        <v>1</v>
      </c>
      <c r="F200" s="2">
        <f t="shared" ref="F200:F263" si="43">IF(B200&lt;C200, 1, 0)</f>
        <v>0</v>
      </c>
      <c r="G200" s="7">
        <f t="shared" ref="G200:G263" si="44">IF(B200&gt;C200,B200-C200,C200-B200)</f>
        <v>4.321630031513962</v>
      </c>
    </row>
    <row r="201" spans="1:7" ht="16" thickBot="1">
      <c r="A201" s="4">
        <v>194</v>
      </c>
      <c r="B201" s="4">
        <v>26.773377281223723</v>
      </c>
      <c r="C201" s="4">
        <v>11.498400595927219</v>
      </c>
      <c r="E201" s="2">
        <f t="shared" si="42"/>
        <v>1</v>
      </c>
      <c r="F201" s="2">
        <f t="shared" si="43"/>
        <v>0</v>
      </c>
      <c r="G201" s="7">
        <f t="shared" si="44"/>
        <v>15.274976685296505</v>
      </c>
    </row>
    <row r="202" spans="1:7" ht="16" thickBot="1">
      <c r="A202" s="4">
        <v>195</v>
      </c>
      <c r="B202" s="4">
        <v>41.276003699916814</v>
      </c>
      <c r="C202" s="4">
        <v>19.114579723598595</v>
      </c>
      <c r="E202" s="2">
        <f t="shared" si="42"/>
        <v>1</v>
      </c>
      <c r="F202" s="2">
        <f t="shared" si="43"/>
        <v>0</v>
      </c>
      <c r="G202" s="7">
        <f t="shared" si="44"/>
        <v>22.161423976318218</v>
      </c>
    </row>
    <row r="203" spans="1:7" ht="16" thickBot="1">
      <c r="A203" s="4">
        <v>196</v>
      </c>
      <c r="B203" s="4">
        <v>27.326815194877241</v>
      </c>
      <c r="C203" s="4">
        <v>27.859448185695985</v>
      </c>
      <c r="E203" s="2">
        <f t="shared" si="42"/>
        <v>0</v>
      </c>
      <c r="F203" s="2">
        <f t="shared" si="43"/>
        <v>1</v>
      </c>
      <c r="G203" s="7">
        <f t="shared" si="44"/>
        <v>0.53263299081874393</v>
      </c>
    </row>
    <row r="204" spans="1:7" ht="16" thickBot="1">
      <c r="A204" s="4">
        <v>197</v>
      </c>
      <c r="B204" s="4">
        <v>29.933183500452152</v>
      </c>
      <c r="C204" s="4">
        <v>11.021431191111803</v>
      </c>
      <c r="E204" s="2">
        <f t="shared" si="42"/>
        <v>1</v>
      </c>
      <c r="F204" s="2">
        <f t="shared" si="43"/>
        <v>0</v>
      </c>
      <c r="G204" s="7">
        <f t="shared" si="44"/>
        <v>18.911752309340351</v>
      </c>
    </row>
    <row r="205" spans="1:7" ht="16" thickBot="1">
      <c r="A205" s="4">
        <v>198</v>
      </c>
      <c r="B205" s="4">
        <v>32.464818206055561</v>
      </c>
      <c r="C205" s="4">
        <v>23.554338038264632</v>
      </c>
      <c r="E205" s="2">
        <f t="shared" si="42"/>
        <v>1</v>
      </c>
      <c r="F205" s="2">
        <f t="shared" si="43"/>
        <v>0</v>
      </c>
      <c r="G205" s="7">
        <f t="shared" si="44"/>
        <v>8.9104801677909293</v>
      </c>
    </row>
    <row r="206" spans="1:7" ht="16" thickBot="1">
      <c r="A206" s="4">
        <v>199</v>
      </c>
      <c r="B206" s="4">
        <v>19.813515744668358</v>
      </c>
      <c r="C206" s="4">
        <v>22.433334470552751</v>
      </c>
      <c r="E206" s="2">
        <f t="shared" si="42"/>
        <v>0</v>
      </c>
      <c r="F206" s="2">
        <f t="shared" si="43"/>
        <v>1</v>
      </c>
      <c r="G206" s="7">
        <f t="shared" si="44"/>
        <v>2.619818725884393</v>
      </c>
    </row>
    <row r="207" spans="1:7" ht="16" thickBot="1">
      <c r="A207" s="4">
        <v>200</v>
      </c>
      <c r="B207" s="4">
        <v>30.910823538056881</v>
      </c>
      <c r="C207" s="4">
        <v>25.265023528851415</v>
      </c>
      <c r="E207" s="2">
        <f t="shared" si="42"/>
        <v>1</v>
      </c>
      <c r="F207" s="2">
        <f t="shared" si="43"/>
        <v>0</v>
      </c>
      <c r="G207" s="7">
        <f t="shared" si="44"/>
        <v>5.6458000092054661</v>
      </c>
    </row>
    <row r="208" spans="1:7" ht="16" thickBot="1">
      <c r="A208" s="4">
        <v>201</v>
      </c>
      <c r="B208" s="4">
        <v>44.258133368831153</v>
      </c>
      <c r="C208" s="4">
        <v>21.484769576818426</v>
      </c>
      <c r="E208" s="2">
        <f t="shared" si="42"/>
        <v>1</v>
      </c>
      <c r="F208" s="2">
        <f t="shared" si="43"/>
        <v>0</v>
      </c>
      <c r="G208" s="7">
        <f t="shared" si="44"/>
        <v>22.773363792012727</v>
      </c>
    </row>
    <row r="209" spans="1:7" ht="16" thickBot="1">
      <c r="A209" s="4">
        <v>202</v>
      </c>
      <c r="B209" s="4">
        <v>29.947486453799861</v>
      </c>
      <c r="C209" s="4">
        <v>18.810726587591365</v>
      </c>
      <c r="E209" s="2">
        <f t="shared" si="42"/>
        <v>1</v>
      </c>
      <c r="F209" s="2">
        <f t="shared" si="43"/>
        <v>0</v>
      </c>
      <c r="G209" s="7">
        <f t="shared" si="44"/>
        <v>11.136759866208497</v>
      </c>
    </row>
    <row r="210" spans="1:7" ht="16" thickBot="1">
      <c r="A210" s="4">
        <v>203</v>
      </c>
      <c r="B210" s="4">
        <v>43.040162118126126</v>
      </c>
      <c r="C210" s="4">
        <v>27.523475046040936</v>
      </c>
      <c r="E210" s="2">
        <f t="shared" si="42"/>
        <v>1</v>
      </c>
      <c r="F210" s="2">
        <f t="shared" si="43"/>
        <v>0</v>
      </c>
      <c r="G210" s="7">
        <f t="shared" si="44"/>
        <v>15.51668707208519</v>
      </c>
    </row>
    <row r="211" spans="1:7" ht="16" thickBot="1">
      <c r="A211" s="4">
        <v>204</v>
      </c>
      <c r="B211" s="4">
        <v>28.7592458120095</v>
      </c>
      <c r="C211" s="4">
        <v>19.9135245773207</v>
      </c>
      <c r="E211" s="2">
        <f t="shared" si="42"/>
        <v>1</v>
      </c>
      <c r="F211" s="2">
        <f t="shared" si="43"/>
        <v>0</v>
      </c>
      <c r="G211" s="7">
        <f t="shared" si="44"/>
        <v>8.8457212346887992</v>
      </c>
    </row>
    <row r="212" spans="1:7" ht="16" thickBot="1">
      <c r="A212" s="4">
        <v>205</v>
      </c>
      <c r="B212" s="4">
        <v>40.032400991205996</v>
      </c>
      <c r="C212" s="4">
        <v>18.143434458985784</v>
      </c>
      <c r="E212" s="2">
        <f t="shared" si="42"/>
        <v>1</v>
      </c>
      <c r="F212" s="2">
        <f t="shared" si="43"/>
        <v>0</v>
      </c>
      <c r="G212" s="7">
        <f t="shared" si="44"/>
        <v>21.888966532220213</v>
      </c>
    </row>
    <row r="213" spans="1:7" ht="16" thickBot="1">
      <c r="A213" s="4">
        <v>206</v>
      </c>
      <c r="B213" s="4">
        <v>30.181464112450328</v>
      </c>
      <c r="C213" s="4">
        <v>25.393547210712427</v>
      </c>
      <c r="E213" s="2">
        <f t="shared" si="42"/>
        <v>1</v>
      </c>
      <c r="F213" s="2">
        <f t="shared" si="43"/>
        <v>0</v>
      </c>
      <c r="G213" s="7">
        <f t="shared" si="44"/>
        <v>4.7879169017379013</v>
      </c>
    </row>
    <row r="214" spans="1:7" ht="16" thickBot="1">
      <c r="A214" s="4">
        <v>207</v>
      </c>
      <c r="B214" s="4">
        <v>28.184062737961504</v>
      </c>
      <c r="C214" s="4">
        <v>18.603693097130151</v>
      </c>
      <c r="E214" s="2">
        <f t="shared" si="42"/>
        <v>1</v>
      </c>
      <c r="F214" s="2">
        <f t="shared" si="43"/>
        <v>0</v>
      </c>
      <c r="G214" s="7">
        <f t="shared" si="44"/>
        <v>9.5803696408313535</v>
      </c>
    </row>
    <row r="215" spans="1:7" ht="16" thickBot="1">
      <c r="A215" s="4">
        <v>208</v>
      </c>
      <c r="B215" s="4">
        <v>27.564247444779085</v>
      </c>
      <c r="C215" s="4">
        <v>26.501247981214878</v>
      </c>
      <c r="E215" s="2">
        <f t="shared" si="42"/>
        <v>1</v>
      </c>
      <c r="F215" s="2">
        <f t="shared" si="43"/>
        <v>0</v>
      </c>
      <c r="G215" s="7">
        <f t="shared" si="44"/>
        <v>1.062999463564207</v>
      </c>
    </row>
    <row r="216" spans="1:7" ht="16" thickBot="1">
      <c r="A216" s="4">
        <v>209</v>
      </c>
      <c r="B216" s="4">
        <v>33.059553386181975</v>
      </c>
      <c r="C216" s="4">
        <v>8.5698103985588627</v>
      </c>
      <c r="E216" s="2">
        <f t="shared" si="42"/>
        <v>1</v>
      </c>
      <c r="F216" s="2">
        <f t="shared" si="43"/>
        <v>0</v>
      </c>
      <c r="G216" s="7">
        <f t="shared" si="44"/>
        <v>24.48974298762311</v>
      </c>
    </row>
    <row r="217" spans="1:7" ht="16" thickBot="1">
      <c r="A217" s="4">
        <v>210</v>
      </c>
      <c r="B217" s="4">
        <v>33.614080138507923</v>
      </c>
      <c r="C217" s="4">
        <v>22.927052155183127</v>
      </c>
      <c r="E217" s="2">
        <f t="shared" si="42"/>
        <v>1</v>
      </c>
      <c r="F217" s="2">
        <f t="shared" si="43"/>
        <v>0</v>
      </c>
      <c r="G217" s="7">
        <f t="shared" si="44"/>
        <v>10.687027983324796</v>
      </c>
    </row>
    <row r="218" spans="1:7" ht="16" thickBot="1">
      <c r="A218" s="4">
        <v>211</v>
      </c>
      <c r="B218" s="4">
        <v>33.180405531464189</v>
      </c>
      <c r="C218" s="4">
        <v>13.878089804294296</v>
      </c>
      <c r="E218" s="2">
        <f t="shared" si="42"/>
        <v>1</v>
      </c>
      <c r="F218" s="2">
        <f t="shared" si="43"/>
        <v>0</v>
      </c>
      <c r="G218" s="7">
        <f t="shared" si="44"/>
        <v>19.302315727169891</v>
      </c>
    </row>
    <row r="219" spans="1:7" ht="16" thickBot="1">
      <c r="A219" s="4">
        <v>212</v>
      </c>
      <c r="B219" s="4">
        <v>41.309594107404074</v>
      </c>
      <c r="C219" s="4">
        <v>25.51438150981101</v>
      </c>
      <c r="E219" s="2">
        <f t="shared" si="42"/>
        <v>1</v>
      </c>
      <c r="F219" s="2">
        <f t="shared" si="43"/>
        <v>0</v>
      </c>
      <c r="G219" s="7">
        <f t="shared" si="44"/>
        <v>15.795212597593064</v>
      </c>
    </row>
    <row r="220" spans="1:7" ht="16" thickBot="1">
      <c r="A220" s="4">
        <v>213</v>
      </c>
      <c r="B220" s="4">
        <v>33.319045745260347</v>
      </c>
      <c r="C220" s="4">
        <v>16.094050927507197</v>
      </c>
      <c r="E220" s="2">
        <f t="shared" si="42"/>
        <v>1</v>
      </c>
      <c r="F220" s="2">
        <f t="shared" si="43"/>
        <v>0</v>
      </c>
      <c r="G220" s="7">
        <f t="shared" si="44"/>
        <v>17.224994817753149</v>
      </c>
    </row>
    <row r="221" spans="1:7" ht="16" thickBot="1">
      <c r="A221" s="4">
        <v>214</v>
      </c>
      <c r="B221" s="4">
        <v>31.246201379103866</v>
      </c>
      <c r="C221" s="4">
        <v>21.687118569429643</v>
      </c>
      <c r="E221" s="2">
        <f t="shared" si="42"/>
        <v>1</v>
      </c>
      <c r="F221" s="2">
        <f t="shared" si="43"/>
        <v>0</v>
      </c>
      <c r="G221" s="7">
        <f t="shared" si="44"/>
        <v>9.5590828096742229</v>
      </c>
    </row>
    <row r="222" spans="1:7" ht="16" thickBot="1">
      <c r="A222" s="4">
        <v>215</v>
      </c>
      <c r="B222" s="4">
        <v>28.625814621088779</v>
      </c>
      <c r="C222" s="4">
        <v>18.273747990411362</v>
      </c>
      <c r="E222" s="2">
        <f t="shared" si="42"/>
        <v>1</v>
      </c>
      <c r="F222" s="2">
        <f t="shared" si="43"/>
        <v>0</v>
      </c>
      <c r="G222" s="7">
        <f t="shared" si="44"/>
        <v>10.352066630677417</v>
      </c>
    </row>
    <row r="223" spans="1:7" ht="16" thickBot="1">
      <c r="A223" s="4">
        <v>216</v>
      </c>
      <c r="B223" s="4">
        <v>30.196225467420273</v>
      </c>
      <c r="C223" s="4">
        <v>24.336054707475327</v>
      </c>
      <c r="E223" s="2">
        <f t="shared" si="42"/>
        <v>1</v>
      </c>
      <c r="F223" s="2">
        <f t="shared" si="43"/>
        <v>0</v>
      </c>
      <c r="G223" s="7">
        <f t="shared" si="44"/>
        <v>5.8601707599449462</v>
      </c>
    </row>
    <row r="224" spans="1:7" ht="16" thickBot="1">
      <c r="A224" s="4">
        <v>217</v>
      </c>
      <c r="B224" s="4">
        <v>27.484375747580934</v>
      </c>
      <c r="C224" s="4">
        <v>4.2172811677862114</v>
      </c>
      <c r="E224" s="2">
        <f t="shared" si="42"/>
        <v>1</v>
      </c>
      <c r="F224" s="2">
        <f t="shared" si="43"/>
        <v>0</v>
      </c>
      <c r="G224" s="7">
        <f t="shared" si="44"/>
        <v>23.267094579794723</v>
      </c>
    </row>
    <row r="225" spans="1:7" ht="16" thickBot="1">
      <c r="A225" s="4">
        <v>218</v>
      </c>
      <c r="B225" s="4">
        <v>21.870492897229994</v>
      </c>
      <c r="C225" s="4">
        <v>15.63321650689079</v>
      </c>
      <c r="E225" s="2">
        <f t="shared" si="42"/>
        <v>1</v>
      </c>
      <c r="F225" s="2">
        <f t="shared" si="43"/>
        <v>0</v>
      </c>
      <c r="G225" s="7">
        <f t="shared" si="44"/>
        <v>6.2372763903392041</v>
      </c>
    </row>
    <row r="226" spans="1:7" ht="16" thickBot="1">
      <c r="A226" s="4">
        <v>219</v>
      </c>
      <c r="B226" s="4">
        <v>29.959581009323255</v>
      </c>
      <c r="C226" s="4">
        <v>24.634807295206063</v>
      </c>
      <c r="E226" s="2">
        <f t="shared" si="42"/>
        <v>1</v>
      </c>
      <c r="F226" s="2">
        <f t="shared" si="43"/>
        <v>0</v>
      </c>
      <c r="G226" s="7">
        <f t="shared" si="44"/>
        <v>5.3247737141171925</v>
      </c>
    </row>
    <row r="227" spans="1:7" ht="16" thickBot="1">
      <c r="A227" s="4">
        <v>220</v>
      </c>
      <c r="B227" s="4">
        <v>33.293203150059341</v>
      </c>
      <c r="C227" s="4">
        <v>17.830879048665164</v>
      </c>
      <c r="E227" s="2">
        <f t="shared" si="42"/>
        <v>1</v>
      </c>
      <c r="F227" s="2">
        <f t="shared" si="43"/>
        <v>0</v>
      </c>
      <c r="G227" s="7">
        <f t="shared" si="44"/>
        <v>15.462324101394177</v>
      </c>
    </row>
    <row r="228" spans="1:7" ht="16" thickBot="1">
      <c r="A228" s="4">
        <v>221</v>
      </c>
      <c r="B228" s="4">
        <v>32.553737345471355</v>
      </c>
      <c r="C228" s="4">
        <v>17.351143799631391</v>
      </c>
      <c r="E228" s="2">
        <f t="shared" si="42"/>
        <v>1</v>
      </c>
      <c r="F228" s="2">
        <f t="shared" si="43"/>
        <v>0</v>
      </c>
      <c r="G228" s="7">
        <f t="shared" si="44"/>
        <v>15.202593545839964</v>
      </c>
    </row>
    <row r="229" spans="1:7" ht="16" thickBot="1">
      <c r="A229" s="4">
        <v>222</v>
      </c>
      <c r="B229" s="4">
        <v>33.468098690356207</v>
      </c>
      <c r="C229" s="4">
        <v>13.525192473225705</v>
      </c>
      <c r="E229" s="2">
        <f t="shared" si="42"/>
        <v>1</v>
      </c>
      <c r="F229" s="2">
        <f t="shared" si="43"/>
        <v>0</v>
      </c>
      <c r="G229" s="7">
        <f t="shared" si="44"/>
        <v>19.942906217130503</v>
      </c>
    </row>
    <row r="230" spans="1:7" ht="16" thickBot="1">
      <c r="A230" s="4">
        <v>223</v>
      </c>
      <c r="B230" s="4">
        <v>36.820857661533836</v>
      </c>
      <c r="C230" s="4">
        <v>4.5475835154074176</v>
      </c>
      <c r="E230" s="2">
        <f t="shared" si="42"/>
        <v>1</v>
      </c>
      <c r="F230" s="2">
        <f t="shared" si="43"/>
        <v>0</v>
      </c>
      <c r="G230" s="7">
        <f t="shared" si="44"/>
        <v>32.273274146126418</v>
      </c>
    </row>
    <row r="231" spans="1:7" ht="16" thickBot="1">
      <c r="A231" s="4">
        <v>224</v>
      </c>
      <c r="B231" s="4">
        <v>37.260842526126055</v>
      </c>
      <c r="C231" s="4">
        <v>11.342389162928148</v>
      </c>
      <c r="E231" s="2">
        <f t="shared" si="42"/>
        <v>1</v>
      </c>
      <c r="F231" s="2">
        <f t="shared" si="43"/>
        <v>0</v>
      </c>
      <c r="G231" s="7">
        <f t="shared" si="44"/>
        <v>25.918453363197905</v>
      </c>
    </row>
    <row r="232" spans="1:7" ht="16" thickBot="1">
      <c r="A232" s="4">
        <v>225</v>
      </c>
      <c r="B232" s="4">
        <v>25.626589493629858</v>
      </c>
      <c r="C232" s="4">
        <v>25.63554846047677</v>
      </c>
      <c r="E232" s="2">
        <f t="shared" si="42"/>
        <v>0</v>
      </c>
      <c r="F232" s="2">
        <f t="shared" si="43"/>
        <v>1</v>
      </c>
      <c r="G232" s="7">
        <f t="shared" si="44"/>
        <v>8.9589668469116646E-3</v>
      </c>
    </row>
    <row r="233" spans="1:7" ht="16" thickBot="1">
      <c r="A233" s="4">
        <v>226</v>
      </c>
      <c r="B233" s="4">
        <v>37.962140817718989</v>
      </c>
      <c r="C233" s="4">
        <v>21.43179733772336</v>
      </c>
      <c r="E233" s="2">
        <f t="shared" si="42"/>
        <v>1</v>
      </c>
      <c r="F233" s="2">
        <f t="shared" si="43"/>
        <v>0</v>
      </c>
      <c r="G233" s="7">
        <f t="shared" si="44"/>
        <v>16.530343479995629</v>
      </c>
    </row>
    <row r="234" spans="1:7" ht="16" thickBot="1">
      <c r="A234" s="4">
        <v>227</v>
      </c>
      <c r="B234" s="4">
        <v>47.207401353426761</v>
      </c>
      <c r="C234" s="4">
        <v>17.452415808954974</v>
      </c>
      <c r="E234" s="2">
        <f t="shared" si="42"/>
        <v>1</v>
      </c>
      <c r="F234" s="2">
        <f t="shared" si="43"/>
        <v>0</v>
      </c>
      <c r="G234" s="7">
        <f t="shared" si="44"/>
        <v>29.754985544471786</v>
      </c>
    </row>
    <row r="235" spans="1:7" ht="16" thickBot="1">
      <c r="A235" s="4">
        <v>228</v>
      </c>
      <c r="B235" s="4">
        <v>31.359611058080173</v>
      </c>
      <c r="C235" s="4">
        <v>10.558075872900776</v>
      </c>
      <c r="E235" s="2">
        <f t="shared" si="42"/>
        <v>1</v>
      </c>
      <c r="F235" s="2">
        <f t="shared" si="43"/>
        <v>0</v>
      </c>
      <c r="G235" s="7">
        <f t="shared" si="44"/>
        <v>20.801535185179397</v>
      </c>
    </row>
    <row r="236" spans="1:7" ht="16" thickBot="1">
      <c r="A236" s="4">
        <v>229</v>
      </c>
      <c r="B236" s="4">
        <v>34.250359607032578</v>
      </c>
      <c r="C236" s="4">
        <v>32.151656698004146</v>
      </c>
      <c r="E236" s="2">
        <f t="shared" si="42"/>
        <v>1</v>
      </c>
      <c r="F236" s="2">
        <f t="shared" si="43"/>
        <v>0</v>
      </c>
      <c r="G236" s="7">
        <f t="shared" si="44"/>
        <v>2.0987029090284324</v>
      </c>
    </row>
    <row r="237" spans="1:7" ht="16" thickBot="1">
      <c r="A237" s="4">
        <v>230</v>
      </c>
      <c r="B237" s="4">
        <v>25.682458512625846</v>
      </c>
      <c r="C237" s="4">
        <v>22.363500238077322</v>
      </c>
      <c r="E237" s="2">
        <f t="shared" si="42"/>
        <v>1</v>
      </c>
      <c r="F237" s="2">
        <f t="shared" si="43"/>
        <v>0</v>
      </c>
      <c r="G237" s="7">
        <f t="shared" si="44"/>
        <v>3.3189582745485247</v>
      </c>
    </row>
    <row r="238" spans="1:7" ht="16" thickBot="1">
      <c r="A238" s="4">
        <v>231</v>
      </c>
      <c r="B238" s="4">
        <v>40.296194150737591</v>
      </c>
      <c r="C238" s="4">
        <v>12.252941736020516</v>
      </c>
      <c r="E238" s="2">
        <f t="shared" si="42"/>
        <v>1</v>
      </c>
      <c r="F238" s="2">
        <f t="shared" si="43"/>
        <v>0</v>
      </c>
      <c r="G238" s="7">
        <f t="shared" si="44"/>
        <v>28.043252414717074</v>
      </c>
    </row>
    <row r="239" spans="1:7" ht="16" thickBot="1">
      <c r="A239" s="4">
        <v>232</v>
      </c>
      <c r="B239" s="4">
        <v>38.374593907317504</v>
      </c>
      <c r="C239" s="4">
        <v>13.308808152209423</v>
      </c>
      <c r="E239" s="2">
        <f t="shared" si="42"/>
        <v>1</v>
      </c>
      <c r="F239" s="2">
        <f t="shared" si="43"/>
        <v>0</v>
      </c>
      <c r="G239" s="7">
        <f t="shared" si="44"/>
        <v>25.065785755108081</v>
      </c>
    </row>
    <row r="240" spans="1:7" ht="16" thickBot="1">
      <c r="A240" s="4">
        <v>233</v>
      </c>
      <c r="B240" s="4">
        <v>22.5800341199919</v>
      </c>
      <c r="C240" s="4">
        <v>9.5887935651755853</v>
      </c>
      <c r="E240" s="2">
        <f t="shared" si="42"/>
        <v>1</v>
      </c>
      <c r="F240" s="2">
        <f t="shared" si="43"/>
        <v>0</v>
      </c>
      <c r="G240" s="7">
        <f t="shared" si="44"/>
        <v>12.991240554816315</v>
      </c>
    </row>
    <row r="241" spans="1:7" ht="16" thickBot="1">
      <c r="A241" s="4">
        <v>234</v>
      </c>
      <c r="B241" s="4">
        <v>30.932194174632567</v>
      </c>
      <c r="C241" s="4">
        <v>14.326248466474627</v>
      </c>
      <c r="E241" s="2">
        <f t="shared" si="42"/>
        <v>1</v>
      </c>
      <c r="F241" s="2">
        <f t="shared" si="43"/>
        <v>0</v>
      </c>
      <c r="G241" s="7">
        <f t="shared" si="44"/>
        <v>16.60594570815794</v>
      </c>
    </row>
    <row r="242" spans="1:7" ht="16" thickBot="1">
      <c r="A242" s="4">
        <v>235</v>
      </c>
      <c r="B242" s="4">
        <v>40.423045899017893</v>
      </c>
      <c r="C242" s="4">
        <v>20.536901720081271</v>
      </c>
      <c r="E242" s="2">
        <f t="shared" si="42"/>
        <v>1</v>
      </c>
      <c r="F242" s="2">
        <f t="shared" si="43"/>
        <v>0</v>
      </c>
      <c r="G242" s="7">
        <f t="shared" si="44"/>
        <v>19.886144178936622</v>
      </c>
    </row>
    <row r="243" spans="1:7" ht="16" thickBot="1">
      <c r="A243" s="4">
        <v>236</v>
      </c>
      <c r="B243" s="4">
        <v>27.297407539466242</v>
      </c>
      <c r="C243" s="4">
        <v>23.67339928903111</v>
      </c>
      <c r="E243" s="2">
        <f t="shared" si="42"/>
        <v>1</v>
      </c>
      <c r="F243" s="2">
        <f t="shared" si="43"/>
        <v>0</v>
      </c>
      <c r="G243" s="7">
        <f t="shared" si="44"/>
        <v>3.6240082504351321</v>
      </c>
    </row>
    <row r="244" spans="1:7" ht="16" thickBot="1">
      <c r="A244" s="4">
        <v>237</v>
      </c>
      <c r="B244" s="4">
        <v>36.866009162359219</v>
      </c>
      <c r="C244" s="4">
        <v>20.001188948635537</v>
      </c>
      <c r="E244" s="2">
        <f t="shared" si="42"/>
        <v>1</v>
      </c>
      <c r="F244" s="2">
        <f t="shared" si="43"/>
        <v>0</v>
      </c>
      <c r="G244" s="7">
        <f t="shared" si="44"/>
        <v>16.864820213723682</v>
      </c>
    </row>
    <row r="245" spans="1:7" ht="16" thickBot="1">
      <c r="A245" s="4">
        <v>238</v>
      </c>
      <c r="B245" s="4">
        <v>34.484728288824414</v>
      </c>
      <c r="C245" s="4">
        <v>12.388782204636868</v>
      </c>
      <c r="E245" s="2">
        <f t="shared" si="42"/>
        <v>1</v>
      </c>
      <c r="F245" s="2">
        <f t="shared" si="43"/>
        <v>0</v>
      </c>
      <c r="G245" s="7">
        <f t="shared" si="44"/>
        <v>22.095946084187545</v>
      </c>
    </row>
    <row r="246" spans="1:7" ht="16" thickBot="1">
      <c r="A246" s="4">
        <v>239</v>
      </c>
      <c r="B246" s="4">
        <v>29.30315419082315</v>
      </c>
      <c r="C246" s="4">
        <v>25.316540315763358</v>
      </c>
      <c r="E246" s="2">
        <f t="shared" si="42"/>
        <v>1</v>
      </c>
      <c r="F246" s="2">
        <f t="shared" si="43"/>
        <v>0</v>
      </c>
      <c r="G246" s="7">
        <f t="shared" si="44"/>
        <v>3.9866138750597919</v>
      </c>
    </row>
    <row r="247" spans="1:7" ht="16" thickBot="1">
      <c r="A247" s="4">
        <v>240</v>
      </c>
      <c r="B247" s="4">
        <v>43.435424010171481</v>
      </c>
      <c r="C247" s="4">
        <v>24.649759044531116</v>
      </c>
      <c r="E247" s="2">
        <f t="shared" si="42"/>
        <v>1</v>
      </c>
      <c r="F247" s="2">
        <f t="shared" si="43"/>
        <v>0</v>
      </c>
      <c r="G247" s="7">
        <f t="shared" si="44"/>
        <v>18.785664965640365</v>
      </c>
    </row>
    <row r="248" spans="1:7" ht="16" thickBot="1">
      <c r="A248" s="4">
        <v>241</v>
      </c>
      <c r="B248" s="4">
        <v>43.558357632465857</v>
      </c>
      <c r="C248" s="4">
        <v>9.4345825922596216</v>
      </c>
      <c r="E248" s="2">
        <f t="shared" si="42"/>
        <v>1</v>
      </c>
      <c r="F248" s="2">
        <f t="shared" si="43"/>
        <v>0</v>
      </c>
      <c r="G248" s="7">
        <f t="shared" si="44"/>
        <v>34.123775040206233</v>
      </c>
    </row>
    <row r="249" spans="1:7" ht="16" thickBot="1">
      <c r="A249" s="4">
        <v>242</v>
      </c>
      <c r="B249" s="4">
        <v>29.041682570712318</v>
      </c>
      <c r="C249" s="4">
        <v>21.671146460883854</v>
      </c>
      <c r="E249" s="2">
        <f t="shared" si="42"/>
        <v>1</v>
      </c>
      <c r="F249" s="2">
        <f t="shared" si="43"/>
        <v>0</v>
      </c>
      <c r="G249" s="7">
        <f t="shared" si="44"/>
        <v>7.3705361098284641</v>
      </c>
    </row>
    <row r="250" spans="1:7" ht="16" thickBot="1">
      <c r="A250" s="4">
        <v>243</v>
      </c>
      <c r="B250" s="4">
        <v>33.504992125497857</v>
      </c>
      <c r="C250" s="4">
        <v>15.718120119564592</v>
      </c>
      <c r="E250" s="2">
        <f t="shared" si="42"/>
        <v>1</v>
      </c>
      <c r="F250" s="2">
        <f t="shared" si="43"/>
        <v>0</v>
      </c>
      <c r="G250" s="7">
        <f t="shared" si="44"/>
        <v>17.786872005933265</v>
      </c>
    </row>
    <row r="251" spans="1:7" ht="16" thickBot="1">
      <c r="A251" s="4">
        <v>244</v>
      </c>
      <c r="B251" s="4">
        <v>27.237466156250438</v>
      </c>
      <c r="C251" s="4">
        <v>5.8258497477672719</v>
      </c>
      <c r="E251" s="2">
        <f t="shared" si="42"/>
        <v>1</v>
      </c>
      <c r="F251" s="2">
        <f t="shared" si="43"/>
        <v>0</v>
      </c>
      <c r="G251" s="7">
        <f t="shared" si="44"/>
        <v>21.411616408483166</v>
      </c>
    </row>
    <row r="252" spans="1:7" ht="16" thickBot="1">
      <c r="A252" s="4">
        <v>245</v>
      </c>
      <c r="B252" s="4">
        <v>31.638566304202701</v>
      </c>
      <c r="C252" s="4">
        <v>25.40091199448613</v>
      </c>
      <c r="E252" s="2">
        <f t="shared" si="42"/>
        <v>1</v>
      </c>
      <c r="F252" s="2">
        <f t="shared" si="43"/>
        <v>0</v>
      </c>
      <c r="G252" s="7">
        <f t="shared" si="44"/>
        <v>6.2376543097165715</v>
      </c>
    </row>
    <row r="253" spans="1:7" ht="16" thickBot="1">
      <c r="A253" s="4">
        <v>246</v>
      </c>
      <c r="B253" s="4">
        <v>23.524328481915369</v>
      </c>
      <c r="C253" s="4">
        <v>8.8578737936324785</v>
      </c>
      <c r="E253" s="2">
        <f t="shared" si="42"/>
        <v>1</v>
      </c>
      <c r="F253" s="2">
        <f t="shared" si="43"/>
        <v>0</v>
      </c>
      <c r="G253" s="7">
        <f t="shared" si="44"/>
        <v>14.66645468828289</v>
      </c>
    </row>
    <row r="254" spans="1:7" ht="16" thickBot="1">
      <c r="A254" s="4">
        <v>247</v>
      </c>
      <c r="B254" s="4">
        <v>27.573330900383912</v>
      </c>
      <c r="C254" s="4">
        <v>11.169653229607933</v>
      </c>
      <c r="E254" s="2">
        <f t="shared" si="42"/>
        <v>1</v>
      </c>
      <c r="F254" s="2">
        <f t="shared" si="43"/>
        <v>0</v>
      </c>
      <c r="G254" s="7">
        <f t="shared" si="44"/>
        <v>16.403677670775977</v>
      </c>
    </row>
    <row r="255" spans="1:7" ht="16" thickBot="1">
      <c r="A255" s="4">
        <v>248</v>
      </c>
      <c r="B255" s="4">
        <v>39.079216815724777</v>
      </c>
      <c r="C255" s="4">
        <v>23.517925894235102</v>
      </c>
      <c r="E255" s="2">
        <f t="shared" si="42"/>
        <v>1</v>
      </c>
      <c r="F255" s="2">
        <f t="shared" si="43"/>
        <v>0</v>
      </c>
      <c r="G255" s="7">
        <f t="shared" si="44"/>
        <v>15.561290921489675</v>
      </c>
    </row>
    <row r="256" spans="1:7" ht="16" thickBot="1">
      <c r="A256" s="4">
        <v>249</v>
      </c>
      <c r="B256" s="4">
        <v>27.233044290904186</v>
      </c>
      <c r="C256" s="4">
        <v>16.845765855400213</v>
      </c>
      <c r="E256" s="2">
        <f t="shared" si="42"/>
        <v>1</v>
      </c>
      <c r="F256" s="2">
        <f t="shared" si="43"/>
        <v>0</v>
      </c>
      <c r="G256" s="7">
        <f t="shared" si="44"/>
        <v>10.387278435503973</v>
      </c>
    </row>
    <row r="257" spans="1:7" ht="16" thickBot="1">
      <c r="A257" s="4">
        <v>250</v>
      </c>
      <c r="B257" s="4">
        <v>26.009239656606901</v>
      </c>
      <c r="C257" s="4">
        <v>12.501259195629473</v>
      </c>
      <c r="E257" s="2">
        <f t="shared" si="42"/>
        <v>1</v>
      </c>
      <c r="F257" s="2">
        <f t="shared" si="43"/>
        <v>0</v>
      </c>
      <c r="G257" s="7">
        <f t="shared" si="44"/>
        <v>13.507980460977429</v>
      </c>
    </row>
    <row r="258" spans="1:7" ht="16" thickBot="1">
      <c r="A258" s="4">
        <v>251</v>
      </c>
      <c r="B258" s="4">
        <v>36.557919978853363</v>
      </c>
      <c r="C258" s="4">
        <v>8.8070270370568977</v>
      </c>
      <c r="E258" s="2">
        <f t="shared" si="42"/>
        <v>1</v>
      </c>
      <c r="F258" s="2">
        <f t="shared" si="43"/>
        <v>0</v>
      </c>
      <c r="G258" s="7">
        <f t="shared" si="44"/>
        <v>27.750892941796465</v>
      </c>
    </row>
    <row r="259" spans="1:7" ht="16" thickBot="1">
      <c r="A259" s="4">
        <v>252</v>
      </c>
      <c r="B259" s="4">
        <v>26.97990727101833</v>
      </c>
      <c r="C259" s="4">
        <v>16.104727757532327</v>
      </c>
      <c r="E259" s="2">
        <f t="shared" si="42"/>
        <v>1</v>
      </c>
      <c r="F259" s="2">
        <f t="shared" si="43"/>
        <v>0</v>
      </c>
      <c r="G259" s="7">
        <f t="shared" si="44"/>
        <v>10.875179513486003</v>
      </c>
    </row>
    <row r="260" spans="1:7" ht="16" thickBot="1">
      <c r="A260" s="4">
        <v>253</v>
      </c>
      <c r="B260" s="4">
        <v>10.941915112100364</v>
      </c>
      <c r="C260" s="4">
        <v>12.38139691102602</v>
      </c>
      <c r="E260" s="2">
        <f t="shared" si="42"/>
        <v>0</v>
      </c>
      <c r="F260" s="2">
        <f t="shared" si="43"/>
        <v>1</v>
      </c>
      <c r="G260" s="7">
        <f t="shared" si="44"/>
        <v>1.4394817989256552</v>
      </c>
    </row>
    <row r="261" spans="1:7" ht="16" thickBot="1">
      <c r="A261" s="4">
        <v>254</v>
      </c>
      <c r="B261" s="4">
        <v>37.578531419104117</v>
      </c>
      <c r="C261" s="4">
        <v>21.634722241258274</v>
      </c>
      <c r="E261" s="2">
        <f t="shared" si="42"/>
        <v>1</v>
      </c>
      <c r="F261" s="2">
        <f t="shared" si="43"/>
        <v>0</v>
      </c>
      <c r="G261" s="7">
        <f t="shared" si="44"/>
        <v>15.943809177845843</v>
      </c>
    </row>
    <row r="262" spans="1:7" ht="16" thickBot="1">
      <c r="A262" s="4">
        <v>255</v>
      </c>
      <c r="B262" s="4">
        <v>44.594551935874676</v>
      </c>
      <c r="C262" s="4">
        <v>12.35036396552365</v>
      </c>
      <c r="E262" s="2">
        <f t="shared" si="42"/>
        <v>1</v>
      </c>
      <c r="F262" s="2">
        <f t="shared" si="43"/>
        <v>0</v>
      </c>
      <c r="G262" s="7">
        <f t="shared" si="44"/>
        <v>32.244187970351028</v>
      </c>
    </row>
    <row r="263" spans="1:7" ht="16" thickBot="1">
      <c r="A263" s="4">
        <v>256</v>
      </c>
      <c r="B263" s="4">
        <v>31.239930761236856</v>
      </c>
      <c r="C263" s="4">
        <v>16.662723022045675</v>
      </c>
      <c r="E263" s="2">
        <f t="shared" si="42"/>
        <v>1</v>
      </c>
      <c r="F263" s="2">
        <f t="shared" si="43"/>
        <v>0</v>
      </c>
      <c r="G263" s="7">
        <f t="shared" si="44"/>
        <v>14.577207739191181</v>
      </c>
    </row>
    <row r="264" spans="1:7" ht="16" thickBot="1">
      <c r="A264" s="4">
        <v>257</v>
      </c>
      <c r="B264" s="4">
        <v>46.626306907328633</v>
      </c>
      <c r="C264" s="4">
        <v>25.891271768055521</v>
      </c>
      <c r="E264" s="2">
        <f t="shared" ref="E264:E327" si="45">IF(B264&gt;C264, 1, 0)</f>
        <v>1</v>
      </c>
      <c r="F264" s="2">
        <f t="shared" ref="F264:F327" si="46">IF(B264&lt;C264, 1, 0)</f>
        <v>0</v>
      </c>
      <c r="G264" s="7">
        <f t="shared" ref="G264:G327" si="47">IF(B264&gt;C264,B264-C264,C264-B264)</f>
        <v>20.735035139273112</v>
      </c>
    </row>
    <row r="265" spans="1:7" ht="16" thickBot="1">
      <c r="A265" s="4">
        <v>258</v>
      </c>
      <c r="B265" s="4">
        <v>30.938005650480594</v>
      </c>
      <c r="C265" s="4">
        <v>13.789984962312666</v>
      </c>
      <c r="E265" s="2">
        <f t="shared" si="45"/>
        <v>1</v>
      </c>
      <c r="F265" s="2">
        <f t="shared" si="46"/>
        <v>0</v>
      </c>
      <c r="G265" s="7">
        <f t="shared" si="47"/>
        <v>17.148020688167929</v>
      </c>
    </row>
    <row r="266" spans="1:7" ht="16" thickBot="1">
      <c r="A266" s="4">
        <v>259</v>
      </c>
      <c r="B266" s="4">
        <v>31.881812682790965</v>
      </c>
      <c r="C266" s="4">
        <v>11.895108084276815</v>
      </c>
      <c r="E266" s="2">
        <f t="shared" si="45"/>
        <v>1</v>
      </c>
      <c r="F266" s="2">
        <f t="shared" si="46"/>
        <v>0</v>
      </c>
      <c r="G266" s="7">
        <f t="shared" si="47"/>
        <v>19.986704598514152</v>
      </c>
    </row>
    <row r="267" spans="1:7" ht="16" thickBot="1">
      <c r="A267" s="4">
        <v>260</v>
      </c>
      <c r="B267" s="4">
        <v>24.56525635848341</v>
      </c>
      <c r="C267" s="4">
        <v>21.336182504089496</v>
      </c>
      <c r="E267" s="2">
        <f t="shared" si="45"/>
        <v>1</v>
      </c>
      <c r="F267" s="2">
        <f t="shared" si="46"/>
        <v>0</v>
      </c>
      <c r="G267" s="7">
        <f t="shared" si="47"/>
        <v>3.2290738543939135</v>
      </c>
    </row>
    <row r="268" spans="1:7" ht="16" thickBot="1">
      <c r="A268" s="4">
        <v>261</v>
      </c>
      <c r="B268" s="4">
        <v>32.291654789245143</v>
      </c>
      <c r="C268" s="4">
        <v>17.240609326541524</v>
      </c>
      <c r="E268" s="2">
        <f t="shared" si="45"/>
        <v>1</v>
      </c>
      <c r="F268" s="2">
        <f t="shared" si="46"/>
        <v>0</v>
      </c>
      <c r="G268" s="7">
        <f t="shared" si="47"/>
        <v>15.05104546270362</v>
      </c>
    </row>
    <row r="269" spans="1:7" ht="16" thickBot="1">
      <c r="A269" s="4">
        <v>262</v>
      </c>
      <c r="B269" s="4">
        <v>31.028300185091723</v>
      </c>
      <c r="C269" s="4">
        <v>17.5625253535474</v>
      </c>
      <c r="E269" s="2">
        <f t="shared" si="45"/>
        <v>1</v>
      </c>
      <c r="F269" s="2">
        <f t="shared" si="46"/>
        <v>0</v>
      </c>
      <c r="G269" s="7">
        <f t="shared" si="47"/>
        <v>13.465774831544323</v>
      </c>
    </row>
    <row r="270" spans="1:7" ht="16" thickBot="1">
      <c r="A270" s="4">
        <v>263</v>
      </c>
      <c r="B270" s="4">
        <v>32.724154063534769</v>
      </c>
      <c r="C270" s="4">
        <v>24.37933569646902</v>
      </c>
      <c r="E270" s="2">
        <f t="shared" si="45"/>
        <v>1</v>
      </c>
      <c r="F270" s="2">
        <f t="shared" si="46"/>
        <v>0</v>
      </c>
      <c r="G270" s="7">
        <f t="shared" si="47"/>
        <v>8.3448183670657485</v>
      </c>
    </row>
    <row r="271" spans="1:7" ht="16" thickBot="1">
      <c r="A271" s="4">
        <v>264</v>
      </c>
      <c r="B271" s="4">
        <v>34.104736573773323</v>
      </c>
      <c r="C271" s="4">
        <v>5.4855185286913937</v>
      </c>
      <c r="E271" s="2">
        <f t="shared" si="45"/>
        <v>1</v>
      </c>
      <c r="F271" s="2">
        <f t="shared" si="46"/>
        <v>0</v>
      </c>
      <c r="G271" s="7">
        <f t="shared" si="47"/>
        <v>28.619218045081929</v>
      </c>
    </row>
    <row r="272" spans="1:7" ht="16" thickBot="1">
      <c r="A272" s="4">
        <v>265</v>
      </c>
      <c r="B272" s="4">
        <v>44.843647522888517</v>
      </c>
      <c r="C272" s="4">
        <v>9.0241449905418296</v>
      </c>
      <c r="E272" s="2">
        <f t="shared" si="45"/>
        <v>1</v>
      </c>
      <c r="F272" s="2">
        <f t="shared" si="46"/>
        <v>0</v>
      </c>
      <c r="G272" s="7">
        <f t="shared" si="47"/>
        <v>35.819502532346689</v>
      </c>
    </row>
    <row r="273" spans="1:7" ht="16" thickBot="1">
      <c r="A273" s="4">
        <v>266</v>
      </c>
      <c r="B273" s="4">
        <v>30.940222944718961</v>
      </c>
      <c r="C273" s="4">
        <v>19.123647460117454</v>
      </c>
      <c r="E273" s="2">
        <f t="shared" si="45"/>
        <v>1</v>
      </c>
      <c r="F273" s="2">
        <f t="shared" si="46"/>
        <v>0</v>
      </c>
      <c r="G273" s="7">
        <f t="shared" si="47"/>
        <v>11.816575484601508</v>
      </c>
    </row>
    <row r="274" spans="1:7" ht="16" thickBot="1">
      <c r="A274" s="4">
        <v>267</v>
      </c>
      <c r="B274" s="4">
        <v>31.254806653695482</v>
      </c>
      <c r="C274" s="4">
        <v>17.336914945729998</v>
      </c>
      <c r="E274" s="2">
        <f t="shared" si="45"/>
        <v>1</v>
      </c>
      <c r="F274" s="2">
        <f t="shared" si="46"/>
        <v>0</v>
      </c>
      <c r="G274" s="7">
        <f t="shared" si="47"/>
        <v>13.917891707965484</v>
      </c>
    </row>
    <row r="275" spans="1:7" ht="16" thickBot="1">
      <c r="A275" s="4">
        <v>268</v>
      </c>
      <c r="B275" s="4">
        <v>21.028844460038165</v>
      </c>
      <c r="C275" s="4">
        <v>23.220906029954715</v>
      </c>
      <c r="E275" s="2">
        <f t="shared" si="45"/>
        <v>0</v>
      </c>
      <c r="F275" s="2">
        <f t="shared" si="46"/>
        <v>1</v>
      </c>
      <c r="G275" s="7">
        <f t="shared" si="47"/>
        <v>2.1920615699165502</v>
      </c>
    </row>
    <row r="276" spans="1:7" ht="16" thickBot="1">
      <c r="A276" s="4">
        <v>269</v>
      </c>
      <c r="B276" s="4">
        <v>27.740178572033965</v>
      </c>
      <c r="C276" s="4">
        <v>9.3359322967285774</v>
      </c>
      <c r="E276" s="2">
        <f t="shared" si="45"/>
        <v>1</v>
      </c>
      <c r="F276" s="2">
        <f t="shared" si="46"/>
        <v>0</v>
      </c>
      <c r="G276" s="7">
        <f t="shared" si="47"/>
        <v>18.40424627530539</v>
      </c>
    </row>
    <row r="277" spans="1:7" ht="16" thickBot="1">
      <c r="A277" s="4">
        <v>270</v>
      </c>
      <c r="B277" s="4">
        <v>34.788859741709878</v>
      </c>
      <c r="C277" s="4">
        <v>25.158480466362164</v>
      </c>
      <c r="E277" s="2">
        <f t="shared" si="45"/>
        <v>1</v>
      </c>
      <c r="F277" s="2">
        <f t="shared" si="46"/>
        <v>0</v>
      </c>
      <c r="G277" s="7">
        <f t="shared" si="47"/>
        <v>9.630379275347714</v>
      </c>
    </row>
    <row r="278" spans="1:7" ht="16" thickBot="1">
      <c r="A278" s="4">
        <v>271</v>
      </c>
      <c r="B278" s="4">
        <v>36.675127150268423</v>
      </c>
      <c r="C278" s="4">
        <v>21.751888089112956</v>
      </c>
      <c r="E278" s="2">
        <f t="shared" si="45"/>
        <v>1</v>
      </c>
      <c r="F278" s="2">
        <f t="shared" si="46"/>
        <v>0</v>
      </c>
      <c r="G278" s="7">
        <f t="shared" si="47"/>
        <v>14.923239061155467</v>
      </c>
    </row>
    <row r="279" spans="1:7" ht="16" thickBot="1">
      <c r="A279" s="4">
        <v>272</v>
      </c>
      <c r="B279" s="4">
        <v>36.576897121967775</v>
      </c>
      <c r="C279" s="4">
        <v>28.616715311041876</v>
      </c>
      <c r="E279" s="2">
        <f t="shared" si="45"/>
        <v>1</v>
      </c>
      <c r="F279" s="2">
        <f t="shared" si="46"/>
        <v>0</v>
      </c>
      <c r="G279" s="7">
        <f t="shared" si="47"/>
        <v>7.9601818109258993</v>
      </c>
    </row>
    <row r="280" spans="1:7" ht="16" thickBot="1">
      <c r="A280" s="4">
        <v>273</v>
      </c>
      <c r="B280" s="4">
        <v>33.685746393648387</v>
      </c>
      <c r="C280" s="4">
        <v>24.292078562746298</v>
      </c>
      <c r="E280" s="2">
        <f t="shared" si="45"/>
        <v>1</v>
      </c>
      <c r="F280" s="2">
        <f t="shared" si="46"/>
        <v>0</v>
      </c>
      <c r="G280" s="7">
        <f t="shared" si="47"/>
        <v>9.3936678309020891</v>
      </c>
    </row>
    <row r="281" spans="1:7" ht="16" thickBot="1">
      <c r="A281" s="4">
        <v>274</v>
      </c>
      <c r="B281" s="4">
        <v>26.295530915327486</v>
      </c>
      <c r="C281" s="4">
        <v>12.670621677890349</v>
      </c>
      <c r="E281" s="2">
        <f t="shared" si="45"/>
        <v>1</v>
      </c>
      <c r="F281" s="2">
        <f t="shared" si="46"/>
        <v>0</v>
      </c>
      <c r="G281" s="7">
        <f t="shared" si="47"/>
        <v>13.624909237437137</v>
      </c>
    </row>
    <row r="282" spans="1:7" ht="16" thickBot="1">
      <c r="A282" s="4">
        <v>275</v>
      </c>
      <c r="B282" s="4">
        <v>30.620407327508296</v>
      </c>
      <c r="C282" s="4">
        <v>16.455998250184329</v>
      </c>
      <c r="E282" s="2">
        <f t="shared" si="45"/>
        <v>1</v>
      </c>
      <c r="F282" s="2">
        <f t="shared" si="46"/>
        <v>0</v>
      </c>
      <c r="G282" s="7">
        <f t="shared" si="47"/>
        <v>14.164409077323967</v>
      </c>
    </row>
    <row r="283" spans="1:7" ht="16" thickBot="1">
      <c r="A283" s="4">
        <v>276</v>
      </c>
      <c r="B283" s="4">
        <v>38.075957160603423</v>
      </c>
      <c r="C283" s="4">
        <v>11.03363752311218</v>
      </c>
      <c r="E283" s="2">
        <f t="shared" si="45"/>
        <v>1</v>
      </c>
      <c r="F283" s="2">
        <f t="shared" si="46"/>
        <v>0</v>
      </c>
      <c r="G283" s="7">
        <f t="shared" si="47"/>
        <v>27.042319637491243</v>
      </c>
    </row>
    <row r="284" spans="1:7" ht="16" thickBot="1">
      <c r="A284" s="4">
        <v>277</v>
      </c>
      <c r="B284" s="4">
        <v>27.329464223257219</v>
      </c>
      <c r="C284" s="4">
        <v>16.286521499832801</v>
      </c>
      <c r="E284" s="2">
        <f t="shared" si="45"/>
        <v>1</v>
      </c>
      <c r="F284" s="2">
        <f t="shared" si="46"/>
        <v>0</v>
      </c>
      <c r="G284" s="7">
        <f t="shared" si="47"/>
        <v>11.042942723424417</v>
      </c>
    </row>
    <row r="285" spans="1:7" ht="16" thickBot="1">
      <c r="A285" s="4">
        <v>278</v>
      </c>
      <c r="B285" s="4">
        <v>33.940636592080445</v>
      </c>
      <c r="C285" s="4">
        <v>10.725458068185254</v>
      </c>
      <c r="E285" s="2">
        <f t="shared" si="45"/>
        <v>1</v>
      </c>
      <c r="F285" s="2">
        <f t="shared" si="46"/>
        <v>0</v>
      </c>
      <c r="G285" s="7">
        <f t="shared" si="47"/>
        <v>23.21517852389519</v>
      </c>
    </row>
    <row r="286" spans="1:7" ht="16" thickBot="1">
      <c r="A286" s="4">
        <v>279</v>
      </c>
      <c r="B286" s="4">
        <v>44.035136782299965</v>
      </c>
      <c r="C286" s="4">
        <v>17.577349873517743</v>
      </c>
      <c r="E286" s="2">
        <f t="shared" si="45"/>
        <v>1</v>
      </c>
      <c r="F286" s="2">
        <f t="shared" si="46"/>
        <v>0</v>
      </c>
      <c r="G286" s="7">
        <f t="shared" si="47"/>
        <v>26.457786908782222</v>
      </c>
    </row>
    <row r="287" spans="1:7" ht="16" thickBot="1">
      <c r="A287" s="4">
        <v>280</v>
      </c>
      <c r="B287" s="4">
        <v>27.887568977982479</v>
      </c>
      <c r="C287" s="4">
        <v>15.932299517267516</v>
      </c>
      <c r="E287" s="2">
        <f t="shared" si="45"/>
        <v>1</v>
      </c>
      <c r="F287" s="2">
        <f t="shared" si="46"/>
        <v>0</v>
      </c>
      <c r="G287" s="7">
        <f t="shared" si="47"/>
        <v>11.955269460714963</v>
      </c>
    </row>
    <row r="288" spans="1:7" ht="16" thickBot="1">
      <c r="A288" s="4">
        <v>281</v>
      </c>
      <c r="B288" s="4">
        <v>17.095942153932878</v>
      </c>
      <c r="C288" s="4">
        <v>27.834873486164284</v>
      </c>
      <c r="E288" s="2">
        <f t="shared" si="45"/>
        <v>0</v>
      </c>
      <c r="F288" s="2">
        <f t="shared" si="46"/>
        <v>1</v>
      </c>
      <c r="G288" s="7">
        <f t="shared" si="47"/>
        <v>10.738931332231406</v>
      </c>
    </row>
    <row r="289" spans="1:7" ht="16" thickBot="1">
      <c r="A289" s="4">
        <v>282</v>
      </c>
      <c r="B289" s="4">
        <v>31.372870973829862</v>
      </c>
      <c r="C289" s="4">
        <v>18.688847383370113</v>
      </c>
      <c r="E289" s="2">
        <f t="shared" si="45"/>
        <v>1</v>
      </c>
      <c r="F289" s="2">
        <f t="shared" si="46"/>
        <v>0</v>
      </c>
      <c r="G289" s="7">
        <f t="shared" si="47"/>
        <v>12.684023590459748</v>
      </c>
    </row>
    <row r="290" spans="1:7" ht="16" thickBot="1">
      <c r="A290" s="4">
        <v>283</v>
      </c>
      <c r="B290" s="4">
        <v>44.342120924339497</v>
      </c>
      <c r="C290" s="4">
        <v>10.728772354286871</v>
      </c>
      <c r="E290" s="2">
        <f t="shared" si="45"/>
        <v>1</v>
      </c>
      <c r="F290" s="2">
        <f t="shared" si="46"/>
        <v>0</v>
      </c>
      <c r="G290" s="7">
        <f t="shared" si="47"/>
        <v>33.613348570052622</v>
      </c>
    </row>
    <row r="291" spans="1:7" ht="16" thickBot="1">
      <c r="A291" s="4">
        <v>284</v>
      </c>
      <c r="B291" s="4">
        <v>29.651835060807663</v>
      </c>
      <c r="C291" s="4">
        <v>18.390886179967183</v>
      </c>
      <c r="E291" s="2">
        <f t="shared" si="45"/>
        <v>1</v>
      </c>
      <c r="F291" s="2">
        <f t="shared" si="46"/>
        <v>0</v>
      </c>
      <c r="G291" s="7">
        <f t="shared" si="47"/>
        <v>11.260948880840481</v>
      </c>
    </row>
    <row r="292" spans="1:7" ht="16" thickBot="1">
      <c r="A292" s="4">
        <v>285</v>
      </c>
      <c r="B292" s="4">
        <v>32.667116359378859</v>
      </c>
      <c r="C292" s="4">
        <v>21.946363357581902</v>
      </c>
      <c r="E292" s="2">
        <f t="shared" si="45"/>
        <v>1</v>
      </c>
      <c r="F292" s="2">
        <f t="shared" si="46"/>
        <v>0</v>
      </c>
      <c r="G292" s="7">
        <f t="shared" si="47"/>
        <v>10.720753001796957</v>
      </c>
    </row>
    <row r="293" spans="1:7" ht="16" thickBot="1">
      <c r="A293" s="4">
        <v>286</v>
      </c>
      <c r="B293" s="4">
        <v>32.671448491888036</v>
      </c>
      <c r="C293" s="4">
        <v>19.120715599056336</v>
      </c>
      <c r="E293" s="2">
        <f t="shared" si="45"/>
        <v>1</v>
      </c>
      <c r="F293" s="2">
        <f t="shared" si="46"/>
        <v>0</v>
      </c>
      <c r="G293" s="7">
        <f t="shared" si="47"/>
        <v>13.5507328928317</v>
      </c>
    </row>
    <row r="294" spans="1:7" ht="16" thickBot="1">
      <c r="A294" s="4">
        <v>287</v>
      </c>
      <c r="B294" s="4">
        <v>38.420701898914771</v>
      </c>
      <c r="C294" s="4">
        <v>15.588015585591309</v>
      </c>
      <c r="E294" s="2">
        <f t="shared" si="45"/>
        <v>1</v>
      </c>
      <c r="F294" s="2">
        <f t="shared" si="46"/>
        <v>0</v>
      </c>
      <c r="G294" s="7">
        <f t="shared" si="47"/>
        <v>22.832686313323464</v>
      </c>
    </row>
    <row r="295" spans="1:7" ht="16" thickBot="1">
      <c r="A295" s="4">
        <v>288</v>
      </c>
      <c r="B295" s="4">
        <v>33.42869117563815</v>
      </c>
      <c r="C295" s="4">
        <v>23.638227135353411</v>
      </c>
      <c r="E295" s="2">
        <f t="shared" si="45"/>
        <v>1</v>
      </c>
      <c r="F295" s="2">
        <f t="shared" si="46"/>
        <v>0</v>
      </c>
      <c r="G295" s="7">
        <f t="shared" si="47"/>
        <v>9.7904640402847392</v>
      </c>
    </row>
    <row r="296" spans="1:7" ht="16" thickBot="1">
      <c r="A296" s="4">
        <v>289</v>
      </c>
      <c r="B296" s="4">
        <v>23.441630990056616</v>
      </c>
      <c r="C296" s="4">
        <v>20.465548719706245</v>
      </c>
      <c r="E296" s="2">
        <f t="shared" si="45"/>
        <v>1</v>
      </c>
      <c r="F296" s="2">
        <f t="shared" si="46"/>
        <v>0</v>
      </c>
      <c r="G296" s="7">
        <f t="shared" si="47"/>
        <v>2.9760822703503713</v>
      </c>
    </row>
    <row r="297" spans="1:7" ht="16" thickBot="1">
      <c r="A297" s="4">
        <v>290</v>
      </c>
      <c r="B297" s="4">
        <v>32.361500264478295</v>
      </c>
      <c r="C297" s="4">
        <v>32.342416612604545</v>
      </c>
      <c r="E297" s="2">
        <f t="shared" si="45"/>
        <v>1</v>
      </c>
      <c r="F297" s="2">
        <f t="shared" si="46"/>
        <v>0</v>
      </c>
      <c r="G297" s="7">
        <f t="shared" si="47"/>
        <v>1.908365187374983E-2</v>
      </c>
    </row>
    <row r="298" spans="1:7" ht="16" thickBot="1">
      <c r="A298" s="4">
        <v>291</v>
      </c>
      <c r="B298" s="4">
        <v>26.226768132339103</v>
      </c>
      <c r="C298" s="4">
        <v>20.328079062342056</v>
      </c>
      <c r="E298" s="2">
        <f t="shared" si="45"/>
        <v>1</v>
      </c>
      <c r="F298" s="2">
        <f t="shared" si="46"/>
        <v>0</v>
      </c>
      <c r="G298" s="7">
        <f t="shared" si="47"/>
        <v>5.8986890699970473</v>
      </c>
    </row>
    <row r="299" spans="1:7" ht="16" thickBot="1">
      <c r="A299" s="4">
        <v>292</v>
      </c>
      <c r="B299" s="4">
        <v>38.502342140063206</v>
      </c>
      <c r="C299" s="4">
        <v>22.245768580276124</v>
      </c>
      <c r="E299" s="2">
        <f t="shared" si="45"/>
        <v>1</v>
      </c>
      <c r="F299" s="2">
        <f t="shared" si="46"/>
        <v>0</v>
      </c>
      <c r="G299" s="7">
        <f t="shared" si="47"/>
        <v>16.256573559787082</v>
      </c>
    </row>
    <row r="300" spans="1:7" ht="16" thickBot="1">
      <c r="A300" s="4">
        <v>293</v>
      </c>
      <c r="B300" s="4">
        <v>31.937225728126073</v>
      </c>
      <c r="C300" s="4">
        <v>17.490563410698133</v>
      </c>
      <c r="E300" s="2">
        <f t="shared" si="45"/>
        <v>1</v>
      </c>
      <c r="F300" s="2">
        <f t="shared" si="46"/>
        <v>0</v>
      </c>
      <c r="G300" s="7">
        <f t="shared" si="47"/>
        <v>14.44666231742794</v>
      </c>
    </row>
    <row r="301" spans="1:7" ht="16" thickBot="1">
      <c r="A301" s="4">
        <v>294</v>
      </c>
      <c r="B301" s="4">
        <v>41.810588702968261</v>
      </c>
      <c r="C301" s="4">
        <v>26.310887890798252</v>
      </c>
      <c r="E301" s="2">
        <f t="shared" si="45"/>
        <v>1</v>
      </c>
      <c r="F301" s="2">
        <f t="shared" si="46"/>
        <v>0</v>
      </c>
      <c r="G301" s="7">
        <f t="shared" si="47"/>
        <v>15.499700812170008</v>
      </c>
    </row>
    <row r="302" spans="1:7" ht="16" thickBot="1">
      <c r="A302" s="4">
        <v>295</v>
      </c>
      <c r="B302" s="4">
        <v>25.617435632570359</v>
      </c>
      <c r="C302" s="4">
        <v>13.879124776117049</v>
      </c>
      <c r="E302" s="2">
        <f t="shared" si="45"/>
        <v>1</v>
      </c>
      <c r="F302" s="2">
        <f t="shared" si="46"/>
        <v>0</v>
      </c>
      <c r="G302" s="7">
        <f t="shared" si="47"/>
        <v>11.73831085645331</v>
      </c>
    </row>
    <row r="303" spans="1:7" ht="16" thickBot="1">
      <c r="A303" s="4">
        <v>296</v>
      </c>
      <c r="B303" s="4">
        <v>23.561925704576872</v>
      </c>
      <c r="C303" s="4">
        <v>12.286920162334718</v>
      </c>
      <c r="E303" s="2">
        <f t="shared" si="45"/>
        <v>1</v>
      </c>
      <c r="F303" s="2">
        <f t="shared" si="46"/>
        <v>0</v>
      </c>
      <c r="G303" s="7">
        <f t="shared" si="47"/>
        <v>11.275005542242154</v>
      </c>
    </row>
    <row r="304" spans="1:7" ht="16" thickBot="1">
      <c r="A304" s="4">
        <v>297</v>
      </c>
      <c r="B304" s="4">
        <v>23.640901847743223</v>
      </c>
      <c r="C304" s="4">
        <v>37.037448006182203</v>
      </c>
      <c r="E304" s="2">
        <f t="shared" si="45"/>
        <v>0</v>
      </c>
      <c r="F304" s="2">
        <f t="shared" si="46"/>
        <v>1</v>
      </c>
      <c r="G304" s="7">
        <f t="shared" si="47"/>
        <v>13.39654615843898</v>
      </c>
    </row>
    <row r="305" spans="1:7" ht="16" thickBot="1">
      <c r="A305" s="4">
        <v>298</v>
      </c>
      <c r="B305" s="4">
        <v>32.141504122603379</v>
      </c>
      <c r="C305" s="4">
        <v>13.964927056233613</v>
      </c>
      <c r="E305" s="2">
        <f t="shared" si="45"/>
        <v>1</v>
      </c>
      <c r="F305" s="2">
        <f t="shared" si="46"/>
        <v>0</v>
      </c>
      <c r="G305" s="7">
        <f t="shared" si="47"/>
        <v>18.176577066369767</v>
      </c>
    </row>
    <row r="306" spans="1:7" ht="16" thickBot="1">
      <c r="A306" s="4">
        <v>299</v>
      </c>
      <c r="B306" s="4">
        <v>34.166971768201314</v>
      </c>
      <c r="C306" s="4">
        <v>27.909054495406984</v>
      </c>
      <c r="E306" s="2">
        <f t="shared" si="45"/>
        <v>1</v>
      </c>
      <c r="F306" s="2">
        <f t="shared" si="46"/>
        <v>0</v>
      </c>
      <c r="G306" s="7">
        <f t="shared" si="47"/>
        <v>6.2579172727943302</v>
      </c>
    </row>
    <row r="307" spans="1:7" ht="16" thickBot="1">
      <c r="A307" s="4">
        <v>300</v>
      </c>
      <c r="B307" s="4">
        <v>26.599878787272036</v>
      </c>
      <c r="C307" s="4">
        <v>13.173969342162142</v>
      </c>
      <c r="E307" s="2">
        <f t="shared" si="45"/>
        <v>1</v>
      </c>
      <c r="F307" s="2">
        <f t="shared" si="46"/>
        <v>0</v>
      </c>
      <c r="G307" s="7">
        <f t="shared" si="47"/>
        <v>13.425909445109895</v>
      </c>
    </row>
    <row r="308" spans="1:7" ht="16" thickBot="1">
      <c r="A308" s="4">
        <v>301</v>
      </c>
      <c r="B308" s="4">
        <v>30.280739316188512</v>
      </c>
      <c r="C308" s="4">
        <v>10.170665786031474</v>
      </c>
      <c r="E308" s="2">
        <f t="shared" si="45"/>
        <v>1</v>
      </c>
      <c r="F308" s="2">
        <f t="shared" si="46"/>
        <v>0</v>
      </c>
      <c r="G308" s="7">
        <f t="shared" si="47"/>
        <v>20.110073530157038</v>
      </c>
    </row>
    <row r="309" spans="1:7" ht="16" thickBot="1">
      <c r="A309" s="4">
        <v>302</v>
      </c>
      <c r="B309" s="4">
        <v>32.830221053383212</v>
      </c>
      <c r="C309" s="4">
        <v>5.4986809633362803</v>
      </c>
      <c r="E309" s="2">
        <f t="shared" si="45"/>
        <v>1</v>
      </c>
      <c r="F309" s="2">
        <f t="shared" si="46"/>
        <v>0</v>
      </c>
      <c r="G309" s="7">
        <f t="shared" si="47"/>
        <v>27.331540090046932</v>
      </c>
    </row>
    <row r="310" spans="1:7" ht="16" thickBot="1">
      <c r="A310" s="4">
        <v>303</v>
      </c>
      <c r="B310" s="4">
        <v>35.285125048889263</v>
      </c>
      <c r="C310" s="4">
        <v>11.088187171220099</v>
      </c>
      <c r="E310" s="2">
        <f t="shared" si="45"/>
        <v>1</v>
      </c>
      <c r="F310" s="2">
        <f t="shared" si="46"/>
        <v>0</v>
      </c>
      <c r="G310" s="7">
        <f t="shared" si="47"/>
        <v>24.196937877669164</v>
      </c>
    </row>
    <row r="311" spans="1:7" ht="16" thickBot="1">
      <c r="A311" s="4">
        <v>304</v>
      </c>
      <c r="B311" s="4">
        <v>26.206280475181352</v>
      </c>
      <c r="C311" s="4">
        <v>7.6074770449354663</v>
      </c>
      <c r="E311" s="2">
        <f t="shared" si="45"/>
        <v>1</v>
      </c>
      <c r="F311" s="2">
        <f t="shared" si="46"/>
        <v>0</v>
      </c>
      <c r="G311" s="7">
        <f t="shared" si="47"/>
        <v>18.598803430245887</v>
      </c>
    </row>
    <row r="312" spans="1:7" ht="16" thickBot="1">
      <c r="A312" s="4">
        <v>305</v>
      </c>
      <c r="B312" s="4">
        <v>30.735786535218793</v>
      </c>
      <c r="C312" s="4">
        <v>9.971899559214382</v>
      </c>
      <c r="E312" s="2">
        <f t="shared" si="45"/>
        <v>1</v>
      </c>
      <c r="F312" s="2">
        <f t="shared" si="46"/>
        <v>0</v>
      </c>
      <c r="G312" s="7">
        <f t="shared" si="47"/>
        <v>20.763886976004411</v>
      </c>
    </row>
    <row r="313" spans="1:7" ht="16" thickBot="1">
      <c r="A313" s="4">
        <v>306</v>
      </c>
      <c r="B313" s="4">
        <v>29.645951470399488</v>
      </c>
      <c r="C313" s="4">
        <v>24.545282131541846</v>
      </c>
      <c r="E313" s="2">
        <f t="shared" si="45"/>
        <v>1</v>
      </c>
      <c r="F313" s="2">
        <f t="shared" si="46"/>
        <v>0</v>
      </c>
      <c r="G313" s="7">
        <f t="shared" si="47"/>
        <v>5.1006693388576423</v>
      </c>
    </row>
    <row r="314" spans="1:7" ht="16" thickBot="1">
      <c r="A314" s="4">
        <v>307</v>
      </c>
      <c r="B314" s="4">
        <v>30.881683636793767</v>
      </c>
      <c r="C314" s="4">
        <v>14.130581145981132</v>
      </c>
      <c r="E314" s="2">
        <f t="shared" si="45"/>
        <v>1</v>
      </c>
      <c r="F314" s="2">
        <f t="shared" si="46"/>
        <v>0</v>
      </c>
      <c r="G314" s="7">
        <f t="shared" si="47"/>
        <v>16.751102490812634</v>
      </c>
    </row>
    <row r="315" spans="1:7" ht="16" thickBot="1">
      <c r="A315" s="4">
        <v>308</v>
      </c>
      <c r="B315" s="4">
        <v>29.387610555055858</v>
      </c>
      <c r="C315" s="4">
        <v>13.254905489394833</v>
      </c>
      <c r="E315" s="2">
        <f t="shared" si="45"/>
        <v>1</v>
      </c>
      <c r="F315" s="2">
        <f t="shared" si="46"/>
        <v>0</v>
      </c>
      <c r="G315" s="7">
        <f t="shared" si="47"/>
        <v>16.132705065661025</v>
      </c>
    </row>
    <row r="316" spans="1:7" ht="16" thickBot="1">
      <c r="A316" s="4">
        <v>309</v>
      </c>
      <c r="B316" s="4">
        <v>30.360367598510088</v>
      </c>
      <c r="C316" s="4">
        <v>20.913171136295794</v>
      </c>
      <c r="E316" s="2">
        <f t="shared" si="45"/>
        <v>1</v>
      </c>
      <c r="F316" s="2">
        <f t="shared" si="46"/>
        <v>0</v>
      </c>
      <c r="G316" s="7">
        <f t="shared" si="47"/>
        <v>9.4471964622142934</v>
      </c>
    </row>
    <row r="317" spans="1:7" ht="16" thickBot="1">
      <c r="A317" s="4">
        <v>310</v>
      </c>
      <c r="B317" s="4">
        <v>35.143448834759077</v>
      </c>
      <c r="C317" s="4">
        <v>9.5943923069501533</v>
      </c>
      <c r="E317" s="2">
        <f t="shared" si="45"/>
        <v>1</v>
      </c>
      <c r="F317" s="2">
        <f t="shared" si="46"/>
        <v>0</v>
      </c>
      <c r="G317" s="7">
        <f t="shared" si="47"/>
        <v>25.549056527808922</v>
      </c>
    </row>
    <row r="318" spans="1:7" ht="16" thickBot="1">
      <c r="A318" s="4">
        <v>311</v>
      </c>
      <c r="B318" s="4">
        <v>32.268323320343917</v>
      </c>
      <c r="C318" s="4">
        <v>16.887079092052829</v>
      </c>
      <c r="E318" s="2">
        <f t="shared" si="45"/>
        <v>1</v>
      </c>
      <c r="F318" s="2">
        <f t="shared" si="46"/>
        <v>0</v>
      </c>
      <c r="G318" s="7">
        <f t="shared" si="47"/>
        <v>15.381244228291088</v>
      </c>
    </row>
    <row r="319" spans="1:7" ht="16" thickBot="1">
      <c r="A319" s="4">
        <v>312</v>
      </c>
      <c r="B319" s="4">
        <v>32.614964582321875</v>
      </c>
      <c r="C319" s="4">
        <v>25.714974360004859</v>
      </c>
      <c r="E319" s="2">
        <f t="shared" si="45"/>
        <v>1</v>
      </c>
      <c r="F319" s="2">
        <f t="shared" si="46"/>
        <v>0</v>
      </c>
      <c r="G319" s="7">
        <f t="shared" si="47"/>
        <v>6.8999902223170153</v>
      </c>
    </row>
    <row r="320" spans="1:7" ht="16" thickBot="1">
      <c r="A320" s="4">
        <v>313</v>
      </c>
      <c r="B320" s="4">
        <v>24.517797098919829</v>
      </c>
      <c r="C320" s="4">
        <v>27.744959760195734</v>
      </c>
      <c r="E320" s="2">
        <f t="shared" si="45"/>
        <v>0</v>
      </c>
      <c r="F320" s="2">
        <f t="shared" si="46"/>
        <v>1</v>
      </c>
      <c r="G320" s="7">
        <f t="shared" si="47"/>
        <v>3.227162661275905</v>
      </c>
    </row>
    <row r="321" spans="1:7" ht="16" thickBot="1">
      <c r="A321" s="4">
        <v>314</v>
      </c>
      <c r="B321" s="4">
        <v>36.175538957685774</v>
      </c>
      <c r="C321" s="4">
        <v>17.634231768801715</v>
      </c>
      <c r="E321" s="2">
        <f t="shared" si="45"/>
        <v>1</v>
      </c>
      <c r="F321" s="2">
        <f t="shared" si="46"/>
        <v>0</v>
      </c>
      <c r="G321" s="7">
        <f t="shared" si="47"/>
        <v>18.541307188884058</v>
      </c>
    </row>
    <row r="322" spans="1:7" ht="16" thickBot="1">
      <c r="A322" s="4">
        <v>315</v>
      </c>
      <c r="B322" s="4">
        <v>36.25740420672782</v>
      </c>
      <c r="C322" s="4">
        <v>13.351023089932649</v>
      </c>
      <c r="E322" s="2">
        <f t="shared" si="45"/>
        <v>1</v>
      </c>
      <c r="F322" s="2">
        <f t="shared" si="46"/>
        <v>0</v>
      </c>
      <c r="G322" s="7">
        <f t="shared" si="47"/>
        <v>22.906381116795171</v>
      </c>
    </row>
    <row r="323" spans="1:7" ht="16" thickBot="1">
      <c r="A323" s="4">
        <v>316</v>
      </c>
      <c r="B323" s="4">
        <v>31.994139244278017</v>
      </c>
      <c r="C323" s="4">
        <v>9.1405057606947437</v>
      </c>
      <c r="E323" s="2">
        <f t="shared" si="45"/>
        <v>1</v>
      </c>
      <c r="F323" s="2">
        <f t="shared" si="46"/>
        <v>0</v>
      </c>
      <c r="G323" s="7">
        <f t="shared" si="47"/>
        <v>22.853633483583273</v>
      </c>
    </row>
    <row r="324" spans="1:7" ht="16" thickBot="1">
      <c r="A324" s="4">
        <v>317</v>
      </c>
      <c r="B324" s="4">
        <v>32.664419931855605</v>
      </c>
      <c r="C324" s="4">
        <v>8.0359979996622783</v>
      </c>
      <c r="E324" s="2">
        <f t="shared" si="45"/>
        <v>1</v>
      </c>
      <c r="F324" s="2">
        <f t="shared" si="46"/>
        <v>0</v>
      </c>
      <c r="G324" s="7">
        <f t="shared" si="47"/>
        <v>24.628421932193326</v>
      </c>
    </row>
    <row r="325" spans="1:7" ht="16" thickBot="1">
      <c r="A325" s="4">
        <v>318</v>
      </c>
      <c r="B325" s="4">
        <v>42.049009054415386</v>
      </c>
      <c r="C325" s="4">
        <v>13.889087588474505</v>
      </c>
      <c r="E325" s="2">
        <f t="shared" si="45"/>
        <v>1</v>
      </c>
      <c r="F325" s="2">
        <f t="shared" si="46"/>
        <v>0</v>
      </c>
      <c r="G325" s="7">
        <f t="shared" si="47"/>
        <v>28.159921465940883</v>
      </c>
    </row>
    <row r="326" spans="1:7" ht="16" thickBot="1">
      <c r="A326" s="4">
        <v>319</v>
      </c>
      <c r="B326" s="4">
        <v>36.876396418452849</v>
      </c>
      <c r="C326" s="4">
        <v>29.013923281597073</v>
      </c>
      <c r="E326" s="2">
        <f t="shared" si="45"/>
        <v>1</v>
      </c>
      <c r="F326" s="2">
        <f t="shared" si="46"/>
        <v>0</v>
      </c>
      <c r="G326" s="7">
        <f t="shared" si="47"/>
        <v>7.8624731368557761</v>
      </c>
    </row>
    <row r="327" spans="1:7" ht="16" thickBot="1">
      <c r="A327" s="4">
        <v>320</v>
      </c>
      <c r="B327" s="4">
        <v>38.048604867988487</v>
      </c>
      <c r="C327" s="4">
        <v>21.709636418768838</v>
      </c>
      <c r="E327" s="2">
        <f t="shared" si="45"/>
        <v>1</v>
      </c>
      <c r="F327" s="2">
        <f t="shared" si="46"/>
        <v>0</v>
      </c>
      <c r="G327" s="7">
        <f t="shared" si="47"/>
        <v>16.338968449219649</v>
      </c>
    </row>
    <row r="328" spans="1:7" ht="16" thickBot="1">
      <c r="A328" s="4">
        <v>321</v>
      </c>
      <c r="B328" s="4">
        <v>25.915666202130556</v>
      </c>
      <c r="C328" s="4">
        <v>29.279582768833684</v>
      </c>
      <c r="E328" s="2">
        <f t="shared" ref="E328:E391" si="48">IF(B328&gt;C328, 1, 0)</f>
        <v>0</v>
      </c>
      <c r="F328" s="2">
        <f t="shared" ref="F328:F391" si="49">IF(B328&lt;C328, 1, 0)</f>
        <v>1</v>
      </c>
      <c r="G328" s="7">
        <f t="shared" ref="G328:G391" si="50">IF(B328&gt;C328,B328-C328,C328-B328)</f>
        <v>3.3639165667031286</v>
      </c>
    </row>
    <row r="329" spans="1:7" ht="16" thickBot="1">
      <c r="A329" s="4">
        <v>322</v>
      </c>
      <c r="B329" s="4">
        <v>37.971880136780641</v>
      </c>
      <c r="C329" s="4">
        <v>3.3219794004991989</v>
      </c>
      <c r="E329" s="2">
        <f t="shared" si="48"/>
        <v>1</v>
      </c>
      <c r="F329" s="2">
        <f t="shared" si="49"/>
        <v>0</v>
      </c>
      <c r="G329" s="7">
        <f t="shared" si="50"/>
        <v>34.649900736281438</v>
      </c>
    </row>
    <row r="330" spans="1:7" ht="16" thickBot="1">
      <c r="A330" s="4">
        <v>323</v>
      </c>
      <c r="B330" s="4">
        <v>31.144762922609893</v>
      </c>
      <c r="C330" s="4">
        <v>12.271683775255855</v>
      </c>
      <c r="E330" s="2">
        <f t="shared" si="48"/>
        <v>1</v>
      </c>
      <c r="F330" s="2">
        <f t="shared" si="49"/>
        <v>0</v>
      </c>
      <c r="G330" s="7">
        <f t="shared" si="50"/>
        <v>18.873079147354037</v>
      </c>
    </row>
    <row r="331" spans="1:7" ht="16" thickBot="1">
      <c r="A331" s="4">
        <v>324</v>
      </c>
      <c r="B331" s="4">
        <v>26.812474376817903</v>
      </c>
      <c r="C331" s="4">
        <v>3.3385897546719683</v>
      </c>
      <c r="E331" s="2">
        <f t="shared" si="48"/>
        <v>1</v>
      </c>
      <c r="F331" s="2">
        <f t="shared" si="49"/>
        <v>0</v>
      </c>
      <c r="G331" s="7">
        <f t="shared" si="50"/>
        <v>23.473884622145935</v>
      </c>
    </row>
    <row r="332" spans="1:7" ht="16" thickBot="1">
      <c r="A332" s="4">
        <v>325</v>
      </c>
      <c r="B332" s="4">
        <v>19.858152486062462</v>
      </c>
      <c r="C332" s="4">
        <v>20.29683732913044</v>
      </c>
      <c r="E332" s="2">
        <f t="shared" si="48"/>
        <v>0</v>
      </c>
      <c r="F332" s="2">
        <f t="shared" si="49"/>
        <v>1</v>
      </c>
      <c r="G332" s="7">
        <f t="shared" si="50"/>
        <v>0.43868484306797839</v>
      </c>
    </row>
    <row r="333" spans="1:7" ht="16" thickBot="1">
      <c r="A333" s="4">
        <v>326</v>
      </c>
      <c r="B333" s="4">
        <v>34.196310233869703</v>
      </c>
      <c r="C333" s="4">
        <v>3.6831146984967091</v>
      </c>
      <c r="E333" s="2">
        <f t="shared" si="48"/>
        <v>1</v>
      </c>
      <c r="F333" s="2">
        <f t="shared" si="49"/>
        <v>0</v>
      </c>
      <c r="G333" s="7">
        <f t="shared" si="50"/>
        <v>30.513195535372994</v>
      </c>
    </row>
    <row r="334" spans="1:7" ht="16" thickBot="1">
      <c r="A334" s="4">
        <v>327</v>
      </c>
      <c r="B334" s="4">
        <v>37.439632720573591</v>
      </c>
      <c r="C334" s="4">
        <v>28.131947133538425</v>
      </c>
      <c r="E334" s="2">
        <f t="shared" si="48"/>
        <v>1</v>
      </c>
      <c r="F334" s="2">
        <f t="shared" si="49"/>
        <v>0</v>
      </c>
      <c r="G334" s="7">
        <f t="shared" si="50"/>
        <v>9.3076855870351665</v>
      </c>
    </row>
    <row r="335" spans="1:7" ht="16" thickBot="1">
      <c r="A335" s="4">
        <v>328</v>
      </c>
      <c r="B335" s="4">
        <v>30.312983389874212</v>
      </c>
      <c r="C335" s="4">
        <v>29.31891396121183</v>
      </c>
      <c r="E335" s="2">
        <f t="shared" si="48"/>
        <v>1</v>
      </c>
      <c r="F335" s="2">
        <f t="shared" si="49"/>
        <v>0</v>
      </c>
      <c r="G335" s="7">
        <f t="shared" si="50"/>
        <v>0.99406942866238168</v>
      </c>
    </row>
    <row r="336" spans="1:7" ht="16" thickBot="1">
      <c r="A336" s="4">
        <v>329</v>
      </c>
      <c r="B336" s="4">
        <v>41.059211508870014</v>
      </c>
      <c r="C336" s="4">
        <v>18.102264724871535</v>
      </c>
      <c r="E336" s="2">
        <f t="shared" si="48"/>
        <v>1</v>
      </c>
      <c r="F336" s="2">
        <f t="shared" si="49"/>
        <v>0</v>
      </c>
      <c r="G336" s="7">
        <f t="shared" si="50"/>
        <v>22.956946783998479</v>
      </c>
    </row>
    <row r="337" spans="1:7" ht="16" thickBot="1">
      <c r="A337" s="4">
        <v>330</v>
      </c>
      <c r="B337" s="4">
        <v>44.711640501576845</v>
      </c>
      <c r="C337" s="4">
        <v>20.591033764517068</v>
      </c>
      <c r="E337" s="2">
        <f t="shared" si="48"/>
        <v>1</v>
      </c>
      <c r="F337" s="2">
        <f t="shared" si="49"/>
        <v>0</v>
      </c>
      <c r="G337" s="7">
        <f t="shared" si="50"/>
        <v>24.120606737059777</v>
      </c>
    </row>
    <row r="338" spans="1:7" ht="16" thickBot="1">
      <c r="A338" s="4">
        <v>331</v>
      </c>
      <c r="B338" s="4">
        <v>23.212557953254866</v>
      </c>
      <c r="C338" s="4">
        <v>21.590010263764466</v>
      </c>
      <c r="E338" s="2">
        <f t="shared" si="48"/>
        <v>1</v>
      </c>
      <c r="F338" s="2">
        <f t="shared" si="49"/>
        <v>0</v>
      </c>
      <c r="G338" s="7">
        <f t="shared" si="50"/>
        <v>1.6225476894903998</v>
      </c>
    </row>
    <row r="339" spans="1:7" ht="16" thickBot="1">
      <c r="A339" s="4">
        <v>332</v>
      </c>
      <c r="B339" s="4">
        <v>31.358141577655534</v>
      </c>
      <c r="C339" s="4">
        <v>28.53815998329079</v>
      </c>
      <c r="E339" s="2">
        <f t="shared" si="48"/>
        <v>1</v>
      </c>
      <c r="F339" s="2">
        <f t="shared" si="49"/>
        <v>0</v>
      </c>
      <c r="G339" s="7">
        <f t="shared" si="50"/>
        <v>2.8199815943647444</v>
      </c>
    </row>
    <row r="340" spans="1:7" ht="16" thickBot="1">
      <c r="A340" s="4">
        <v>333</v>
      </c>
      <c r="B340" s="4">
        <v>37.448755284606442</v>
      </c>
      <c r="C340" s="4">
        <v>22.341957133302678</v>
      </c>
      <c r="E340" s="2">
        <f t="shared" si="48"/>
        <v>1</v>
      </c>
      <c r="F340" s="2">
        <f t="shared" si="49"/>
        <v>0</v>
      </c>
      <c r="G340" s="7">
        <f t="shared" si="50"/>
        <v>15.106798151303764</v>
      </c>
    </row>
    <row r="341" spans="1:7" ht="16" thickBot="1">
      <c r="A341" s="4">
        <v>334</v>
      </c>
      <c r="B341" s="4">
        <v>40.843942559826438</v>
      </c>
      <c r="C341" s="4">
        <v>12.917159493428368</v>
      </c>
      <c r="E341" s="2">
        <f t="shared" si="48"/>
        <v>1</v>
      </c>
      <c r="F341" s="2">
        <f t="shared" si="49"/>
        <v>0</v>
      </c>
      <c r="G341" s="7">
        <f t="shared" si="50"/>
        <v>27.92678306639807</v>
      </c>
    </row>
    <row r="342" spans="1:7" ht="16" thickBot="1">
      <c r="A342" s="4">
        <v>335</v>
      </c>
      <c r="B342" s="4">
        <v>31.233690362664305</v>
      </c>
      <c r="C342" s="4">
        <v>17.965575525339045</v>
      </c>
      <c r="E342" s="2">
        <f t="shared" si="48"/>
        <v>1</v>
      </c>
      <c r="F342" s="2">
        <f t="shared" si="49"/>
        <v>0</v>
      </c>
      <c r="G342" s="7">
        <f t="shared" si="50"/>
        <v>13.26811483732526</v>
      </c>
    </row>
    <row r="343" spans="1:7" ht="16" thickBot="1">
      <c r="A343" s="4">
        <v>336</v>
      </c>
      <c r="B343" s="4">
        <v>38.935706017913688</v>
      </c>
      <c r="C343" s="4">
        <v>18.251567201686999</v>
      </c>
      <c r="E343" s="2">
        <f t="shared" si="48"/>
        <v>1</v>
      </c>
      <c r="F343" s="2">
        <f t="shared" si="49"/>
        <v>0</v>
      </c>
      <c r="G343" s="7">
        <f t="shared" si="50"/>
        <v>20.684138816226689</v>
      </c>
    </row>
    <row r="344" spans="1:7" ht="16" thickBot="1">
      <c r="A344" s="4">
        <v>337</v>
      </c>
      <c r="B344" s="4">
        <v>27.885982052472222</v>
      </c>
      <c r="C344" s="4">
        <v>20.187416063126381</v>
      </c>
      <c r="E344" s="2">
        <f t="shared" si="48"/>
        <v>1</v>
      </c>
      <c r="F344" s="2">
        <f t="shared" si="49"/>
        <v>0</v>
      </c>
      <c r="G344" s="7">
        <f t="shared" si="50"/>
        <v>7.6985659893458411</v>
      </c>
    </row>
    <row r="345" spans="1:7" ht="16" thickBot="1">
      <c r="A345" s="4">
        <v>338</v>
      </c>
      <c r="B345" s="4">
        <v>40.804908354437316</v>
      </c>
      <c r="C345" s="4">
        <v>25.303322634710824</v>
      </c>
      <c r="E345" s="2">
        <f t="shared" si="48"/>
        <v>1</v>
      </c>
      <c r="F345" s="2">
        <f t="shared" si="49"/>
        <v>0</v>
      </c>
      <c r="G345" s="7">
        <f t="shared" si="50"/>
        <v>15.501585719726492</v>
      </c>
    </row>
    <row r="346" spans="1:7" ht="16" thickBot="1">
      <c r="A346" s="4">
        <v>339</v>
      </c>
      <c r="B346" s="4">
        <v>35.622369629495537</v>
      </c>
      <c r="C346" s="4">
        <v>10.460712167338295</v>
      </c>
      <c r="E346" s="2">
        <f t="shared" si="48"/>
        <v>1</v>
      </c>
      <c r="F346" s="2">
        <f t="shared" si="49"/>
        <v>0</v>
      </c>
      <c r="G346" s="7">
        <f t="shared" si="50"/>
        <v>25.161657462157244</v>
      </c>
    </row>
    <row r="347" spans="1:7" ht="16" thickBot="1">
      <c r="A347" s="4">
        <v>340</v>
      </c>
      <c r="B347" s="4">
        <v>29.335497012587446</v>
      </c>
      <c r="C347" s="4">
        <v>23.29143506845881</v>
      </c>
      <c r="E347" s="2">
        <f t="shared" si="48"/>
        <v>1</v>
      </c>
      <c r="F347" s="2">
        <f t="shared" si="49"/>
        <v>0</v>
      </c>
      <c r="G347" s="7">
        <f t="shared" si="50"/>
        <v>6.0440619441286358</v>
      </c>
    </row>
    <row r="348" spans="1:7" ht="16" thickBot="1">
      <c r="A348" s="4">
        <v>341</v>
      </c>
      <c r="B348" s="4">
        <v>53.362738767669825</v>
      </c>
      <c r="C348" s="4">
        <v>5.7430268533573567</v>
      </c>
      <c r="E348" s="2">
        <f t="shared" si="48"/>
        <v>1</v>
      </c>
      <c r="F348" s="2">
        <f t="shared" si="49"/>
        <v>0</v>
      </c>
      <c r="G348" s="7">
        <f t="shared" si="50"/>
        <v>47.619711914312468</v>
      </c>
    </row>
    <row r="349" spans="1:7" ht="16" thickBot="1">
      <c r="A349" s="4">
        <v>342</v>
      </c>
      <c r="B349" s="4">
        <v>24.835236156725781</v>
      </c>
      <c r="C349" s="4">
        <v>19.144946058856892</v>
      </c>
      <c r="E349" s="2">
        <f t="shared" si="48"/>
        <v>1</v>
      </c>
      <c r="F349" s="2">
        <f t="shared" si="49"/>
        <v>0</v>
      </c>
      <c r="G349" s="7">
        <f t="shared" si="50"/>
        <v>5.6902900978688891</v>
      </c>
    </row>
    <row r="350" spans="1:7" ht="16" thickBot="1">
      <c r="A350" s="4">
        <v>343</v>
      </c>
      <c r="B350" s="4">
        <v>37.606879577557393</v>
      </c>
      <c r="C350" s="4">
        <v>19.918537716343575</v>
      </c>
      <c r="E350" s="2">
        <f t="shared" si="48"/>
        <v>1</v>
      </c>
      <c r="F350" s="2">
        <f t="shared" si="49"/>
        <v>0</v>
      </c>
      <c r="G350" s="7">
        <f t="shared" si="50"/>
        <v>17.688341861213818</v>
      </c>
    </row>
    <row r="351" spans="1:7" ht="16" thickBot="1">
      <c r="A351" s="4">
        <v>344</v>
      </c>
      <c r="B351" s="4">
        <v>39.483724861442269</v>
      </c>
      <c r="C351" s="4">
        <v>22.139380608909306</v>
      </c>
      <c r="E351" s="2">
        <f t="shared" si="48"/>
        <v>1</v>
      </c>
      <c r="F351" s="2">
        <f t="shared" si="49"/>
        <v>0</v>
      </c>
      <c r="G351" s="7">
        <f t="shared" si="50"/>
        <v>17.344344252532963</v>
      </c>
    </row>
    <row r="352" spans="1:7" ht="16" thickBot="1">
      <c r="A352" s="4">
        <v>345</v>
      </c>
      <c r="B352" s="4">
        <v>37.612871870887354</v>
      </c>
      <c r="C352" s="4">
        <v>17.693301517309614</v>
      </c>
      <c r="E352" s="2">
        <f t="shared" si="48"/>
        <v>1</v>
      </c>
      <c r="F352" s="2">
        <f t="shared" si="49"/>
        <v>0</v>
      </c>
      <c r="G352" s="7">
        <f t="shared" si="50"/>
        <v>19.91957035357774</v>
      </c>
    </row>
    <row r="353" spans="1:7" ht="16" thickBot="1">
      <c r="A353" s="4">
        <v>346</v>
      </c>
      <c r="B353" s="4">
        <v>41.005817165426194</v>
      </c>
      <c r="C353" s="4">
        <v>16.864289526551673</v>
      </c>
      <c r="E353" s="2">
        <f t="shared" si="48"/>
        <v>1</v>
      </c>
      <c r="F353" s="2">
        <f t="shared" si="49"/>
        <v>0</v>
      </c>
      <c r="G353" s="7">
        <f t="shared" si="50"/>
        <v>24.141527638874521</v>
      </c>
    </row>
    <row r="354" spans="1:7" ht="16" thickBot="1">
      <c r="A354" s="4">
        <v>347</v>
      </c>
      <c r="B354" s="4">
        <v>24.601242393430045</v>
      </c>
      <c r="C354" s="4">
        <v>24.227857426169486</v>
      </c>
      <c r="E354" s="2">
        <f t="shared" si="48"/>
        <v>1</v>
      </c>
      <c r="F354" s="2">
        <f t="shared" si="49"/>
        <v>0</v>
      </c>
      <c r="G354" s="7">
        <f t="shared" si="50"/>
        <v>0.37338496726055936</v>
      </c>
    </row>
    <row r="355" spans="1:7" ht="16" thickBot="1">
      <c r="A355" s="4">
        <v>348</v>
      </c>
      <c r="B355" s="4">
        <v>31.464778221400657</v>
      </c>
      <c r="C355" s="4">
        <v>18.019508644714264</v>
      </c>
      <c r="E355" s="2">
        <f t="shared" si="48"/>
        <v>1</v>
      </c>
      <c r="F355" s="2">
        <f t="shared" si="49"/>
        <v>0</v>
      </c>
      <c r="G355" s="7">
        <f t="shared" si="50"/>
        <v>13.445269576686393</v>
      </c>
    </row>
    <row r="356" spans="1:7" ht="16" thickBot="1">
      <c r="A356" s="4">
        <v>349</v>
      </c>
      <c r="B356" s="4">
        <v>44.104397122282073</v>
      </c>
      <c r="C356" s="4">
        <v>16.898113487714504</v>
      </c>
      <c r="E356" s="2">
        <f t="shared" si="48"/>
        <v>1</v>
      </c>
      <c r="F356" s="2">
        <f t="shared" si="49"/>
        <v>0</v>
      </c>
      <c r="G356" s="7">
        <f t="shared" si="50"/>
        <v>27.206283634567569</v>
      </c>
    </row>
    <row r="357" spans="1:7" ht="16" thickBot="1">
      <c r="A357" s="4">
        <v>350</v>
      </c>
      <c r="B357" s="4">
        <v>30.069903985870102</v>
      </c>
      <c r="C357" s="4">
        <v>12.632583043212286</v>
      </c>
      <c r="E357" s="2">
        <f t="shared" si="48"/>
        <v>1</v>
      </c>
      <c r="F357" s="2">
        <f t="shared" si="49"/>
        <v>0</v>
      </c>
      <c r="G357" s="7">
        <f t="shared" si="50"/>
        <v>17.437320942657816</v>
      </c>
    </row>
    <row r="358" spans="1:7" ht="16" thickBot="1">
      <c r="A358" s="4">
        <v>351</v>
      </c>
      <c r="B358" s="4">
        <v>35.471307322745346</v>
      </c>
      <c r="C358" s="4">
        <v>18.620945865305558</v>
      </c>
      <c r="E358" s="2">
        <f t="shared" si="48"/>
        <v>1</v>
      </c>
      <c r="F358" s="2">
        <f t="shared" si="49"/>
        <v>0</v>
      </c>
      <c r="G358" s="7">
        <f t="shared" si="50"/>
        <v>16.850361457439789</v>
      </c>
    </row>
    <row r="359" spans="1:7" ht="16" thickBot="1">
      <c r="A359" s="4">
        <v>352</v>
      </c>
      <c r="B359" s="4">
        <v>35.694956841985999</v>
      </c>
      <c r="C359" s="4">
        <v>17.780824973165966</v>
      </c>
      <c r="E359" s="2">
        <f t="shared" si="48"/>
        <v>1</v>
      </c>
      <c r="F359" s="2">
        <f t="shared" si="49"/>
        <v>0</v>
      </c>
      <c r="G359" s="7">
        <f t="shared" si="50"/>
        <v>17.914131868820032</v>
      </c>
    </row>
    <row r="360" spans="1:7" ht="16" thickBot="1">
      <c r="A360" s="4">
        <v>353</v>
      </c>
      <c r="B360" s="4">
        <v>26.614020002600384</v>
      </c>
      <c r="C360" s="4">
        <v>21.761612637109423</v>
      </c>
      <c r="E360" s="2">
        <f t="shared" si="48"/>
        <v>1</v>
      </c>
      <c r="F360" s="2">
        <f t="shared" si="49"/>
        <v>0</v>
      </c>
      <c r="G360" s="7">
        <f t="shared" si="50"/>
        <v>4.8524073654909614</v>
      </c>
    </row>
    <row r="361" spans="1:7" ht="16" thickBot="1">
      <c r="A361" s="4">
        <v>354</v>
      </c>
      <c r="B361" s="4">
        <v>22.678244402232089</v>
      </c>
      <c r="C361" s="4">
        <v>20.867037490222028</v>
      </c>
      <c r="E361" s="2">
        <f t="shared" si="48"/>
        <v>1</v>
      </c>
      <c r="F361" s="2">
        <f t="shared" si="49"/>
        <v>0</v>
      </c>
      <c r="G361" s="7">
        <f t="shared" si="50"/>
        <v>1.8112069120100607</v>
      </c>
    </row>
    <row r="362" spans="1:7" ht="16" thickBot="1">
      <c r="A362" s="4">
        <v>355</v>
      </c>
      <c r="B362" s="4">
        <v>42.255918972935845</v>
      </c>
      <c r="C362" s="4">
        <v>33.79424704526096</v>
      </c>
      <c r="E362" s="2">
        <f t="shared" si="48"/>
        <v>1</v>
      </c>
      <c r="F362" s="2">
        <f t="shared" si="49"/>
        <v>0</v>
      </c>
      <c r="G362" s="7">
        <f t="shared" si="50"/>
        <v>8.4616719276748853</v>
      </c>
    </row>
    <row r="363" spans="1:7" ht="16" thickBot="1">
      <c r="A363" s="4">
        <v>356</v>
      </c>
      <c r="B363" s="4">
        <v>33.399828371432946</v>
      </c>
      <c r="C363" s="4">
        <v>13.430680488791298</v>
      </c>
      <c r="E363" s="2">
        <f t="shared" si="48"/>
        <v>1</v>
      </c>
      <c r="F363" s="2">
        <f t="shared" si="49"/>
        <v>0</v>
      </c>
      <c r="G363" s="7">
        <f t="shared" si="50"/>
        <v>19.96914788264165</v>
      </c>
    </row>
    <row r="364" spans="1:7" ht="16" thickBot="1">
      <c r="A364" s="4">
        <v>357</v>
      </c>
      <c r="B364" s="4">
        <v>31.650825537832496</v>
      </c>
      <c r="C364" s="4">
        <v>12.446328480471262</v>
      </c>
      <c r="E364" s="2">
        <f t="shared" si="48"/>
        <v>1</v>
      </c>
      <c r="F364" s="2">
        <f t="shared" si="49"/>
        <v>0</v>
      </c>
      <c r="G364" s="7">
        <f t="shared" si="50"/>
        <v>19.204497057361234</v>
      </c>
    </row>
    <row r="365" spans="1:7" ht="16" thickBot="1">
      <c r="A365" s="4">
        <v>358</v>
      </c>
      <c r="B365" s="4">
        <v>35.996543722726521</v>
      </c>
      <c r="C365" s="4">
        <v>21.385435248168946</v>
      </c>
      <c r="E365" s="2">
        <f t="shared" si="48"/>
        <v>1</v>
      </c>
      <c r="F365" s="2">
        <f t="shared" si="49"/>
        <v>0</v>
      </c>
      <c r="G365" s="7">
        <f t="shared" si="50"/>
        <v>14.611108474557575</v>
      </c>
    </row>
    <row r="366" spans="1:7" ht="16" thickBot="1">
      <c r="A366" s="4">
        <v>359</v>
      </c>
      <c r="B366" s="4">
        <v>38.045495516505376</v>
      </c>
      <c r="C366" s="4">
        <v>16.282997977706628</v>
      </c>
      <c r="E366" s="2">
        <f t="shared" si="48"/>
        <v>1</v>
      </c>
      <c r="F366" s="2">
        <f t="shared" si="49"/>
        <v>0</v>
      </c>
      <c r="G366" s="7">
        <f t="shared" si="50"/>
        <v>21.762497538798748</v>
      </c>
    </row>
    <row r="367" spans="1:7" ht="16" thickBot="1">
      <c r="A367" s="4">
        <v>360</v>
      </c>
      <c r="B367" s="4">
        <v>34.00611159665003</v>
      </c>
      <c r="C367" s="4">
        <v>15.572068747195399</v>
      </c>
      <c r="E367" s="2">
        <f t="shared" si="48"/>
        <v>1</v>
      </c>
      <c r="F367" s="2">
        <f t="shared" si="49"/>
        <v>0</v>
      </c>
      <c r="G367" s="7">
        <f t="shared" si="50"/>
        <v>18.434042849454631</v>
      </c>
    </row>
    <row r="368" spans="1:7" ht="16" thickBot="1">
      <c r="A368" s="4">
        <v>361</v>
      </c>
      <c r="B368" s="4">
        <v>32.369399252213334</v>
      </c>
      <c r="C368" s="4">
        <v>16.160179350273719</v>
      </c>
      <c r="E368" s="2">
        <f t="shared" si="48"/>
        <v>1</v>
      </c>
      <c r="F368" s="2">
        <f t="shared" si="49"/>
        <v>0</v>
      </c>
      <c r="G368" s="7">
        <f t="shared" si="50"/>
        <v>16.209219901939615</v>
      </c>
    </row>
    <row r="369" spans="1:7" ht="16" thickBot="1">
      <c r="A369" s="4">
        <v>362</v>
      </c>
      <c r="B369" s="4">
        <v>41.154940723927695</v>
      </c>
      <c r="C369" s="4">
        <v>6.7340499250283674</v>
      </c>
      <c r="E369" s="2">
        <f t="shared" si="48"/>
        <v>1</v>
      </c>
      <c r="F369" s="2">
        <f t="shared" si="49"/>
        <v>0</v>
      </c>
      <c r="G369" s="7">
        <f t="shared" si="50"/>
        <v>34.420890798899329</v>
      </c>
    </row>
    <row r="370" spans="1:7" ht="16" thickBot="1">
      <c r="A370" s="4">
        <v>363</v>
      </c>
      <c r="B370" s="4">
        <v>40.113951067094924</v>
      </c>
      <c r="C370" s="4">
        <v>11.613237681698038</v>
      </c>
      <c r="E370" s="2">
        <f t="shared" si="48"/>
        <v>1</v>
      </c>
      <c r="F370" s="2">
        <f t="shared" si="49"/>
        <v>0</v>
      </c>
      <c r="G370" s="7">
        <f t="shared" si="50"/>
        <v>28.500713385396885</v>
      </c>
    </row>
    <row r="371" spans="1:7" ht="16" thickBot="1">
      <c r="A371" s="4">
        <v>364</v>
      </c>
      <c r="B371" s="4">
        <v>42.559409457355059</v>
      </c>
      <c r="C371" s="4">
        <v>18.099981618607679</v>
      </c>
      <c r="E371" s="2">
        <f t="shared" si="48"/>
        <v>1</v>
      </c>
      <c r="F371" s="2">
        <f t="shared" si="49"/>
        <v>0</v>
      </c>
      <c r="G371" s="7">
        <f t="shared" si="50"/>
        <v>24.459427838747381</v>
      </c>
    </row>
    <row r="372" spans="1:7" ht="16" thickBot="1">
      <c r="A372" s="4">
        <v>365</v>
      </c>
      <c r="B372" s="4">
        <v>31.973519024686723</v>
      </c>
      <c r="C372" s="4">
        <v>21.367717519807449</v>
      </c>
      <c r="E372" s="2">
        <f t="shared" si="48"/>
        <v>1</v>
      </c>
      <c r="F372" s="2">
        <f t="shared" si="49"/>
        <v>0</v>
      </c>
      <c r="G372" s="7">
        <f t="shared" si="50"/>
        <v>10.605801504879274</v>
      </c>
    </row>
    <row r="373" spans="1:7" ht="16" thickBot="1">
      <c r="A373" s="4">
        <v>366</v>
      </c>
      <c r="B373" s="4">
        <v>30.205852706980441</v>
      </c>
      <c r="C373" s="4">
        <v>22.138203888971081</v>
      </c>
      <c r="E373" s="2">
        <f t="shared" si="48"/>
        <v>1</v>
      </c>
      <c r="F373" s="2">
        <f t="shared" si="49"/>
        <v>0</v>
      </c>
      <c r="G373" s="7">
        <f t="shared" si="50"/>
        <v>8.06764881800936</v>
      </c>
    </row>
    <row r="374" spans="1:7" ht="16" thickBot="1">
      <c r="A374" s="4">
        <v>367</v>
      </c>
      <c r="B374" s="4">
        <v>22.402710548754019</v>
      </c>
      <c r="C374" s="4">
        <v>25.18116998740733</v>
      </c>
      <c r="E374" s="2">
        <f t="shared" si="48"/>
        <v>0</v>
      </c>
      <c r="F374" s="2">
        <f t="shared" si="49"/>
        <v>1</v>
      </c>
      <c r="G374" s="7">
        <f t="shared" si="50"/>
        <v>2.7784594386533108</v>
      </c>
    </row>
    <row r="375" spans="1:7" ht="16" thickBot="1">
      <c r="A375" s="4">
        <v>368</v>
      </c>
      <c r="B375" s="4">
        <v>21.975228437596861</v>
      </c>
      <c r="C375" s="4">
        <v>12.238211914062827</v>
      </c>
      <c r="E375" s="2">
        <f t="shared" si="48"/>
        <v>1</v>
      </c>
      <c r="F375" s="2">
        <f t="shared" si="49"/>
        <v>0</v>
      </c>
      <c r="G375" s="7">
        <f t="shared" si="50"/>
        <v>9.7370165235340345</v>
      </c>
    </row>
    <row r="376" spans="1:7" ht="16" thickBot="1">
      <c r="A376" s="4">
        <v>369</v>
      </c>
      <c r="B376" s="4">
        <v>23.821724949446942</v>
      </c>
      <c r="C376" s="4">
        <v>28.351958564572485</v>
      </c>
      <c r="E376" s="2">
        <f t="shared" si="48"/>
        <v>0</v>
      </c>
      <c r="F376" s="2">
        <f t="shared" si="49"/>
        <v>1</v>
      </c>
      <c r="G376" s="7">
        <f t="shared" si="50"/>
        <v>4.5302336151255425</v>
      </c>
    </row>
    <row r="377" spans="1:7" ht="16" thickBot="1">
      <c r="A377" s="4">
        <v>370</v>
      </c>
      <c r="B377" s="4">
        <v>45.210863335152197</v>
      </c>
      <c r="C377" s="4">
        <v>22.432960610866935</v>
      </c>
      <c r="E377" s="2">
        <f t="shared" si="48"/>
        <v>1</v>
      </c>
      <c r="F377" s="2">
        <f t="shared" si="49"/>
        <v>0</v>
      </c>
      <c r="G377" s="7">
        <f t="shared" si="50"/>
        <v>22.777902724285262</v>
      </c>
    </row>
    <row r="378" spans="1:7" ht="16" thickBot="1">
      <c r="A378" s="4">
        <v>371</v>
      </c>
      <c r="B378" s="4">
        <v>38.853834512664406</v>
      </c>
      <c r="C378" s="4">
        <v>27.277855335280762</v>
      </c>
      <c r="E378" s="2">
        <f t="shared" si="48"/>
        <v>1</v>
      </c>
      <c r="F378" s="2">
        <f t="shared" si="49"/>
        <v>0</v>
      </c>
      <c r="G378" s="7">
        <f t="shared" si="50"/>
        <v>11.575979177383644</v>
      </c>
    </row>
    <row r="379" spans="1:7" ht="16" thickBot="1">
      <c r="A379" s="4">
        <v>372</v>
      </c>
      <c r="B379" s="4">
        <v>28.608798798140938</v>
      </c>
      <c r="C379" s="4">
        <v>23.102594265989378</v>
      </c>
      <c r="E379" s="2">
        <f t="shared" si="48"/>
        <v>1</v>
      </c>
      <c r="F379" s="2">
        <f t="shared" si="49"/>
        <v>0</v>
      </c>
      <c r="G379" s="7">
        <f t="shared" si="50"/>
        <v>5.5062045321515605</v>
      </c>
    </row>
    <row r="380" spans="1:7" ht="16" thickBot="1">
      <c r="A380" s="4">
        <v>373</v>
      </c>
      <c r="B380" s="4">
        <v>16.442416042313415</v>
      </c>
      <c r="C380" s="4">
        <v>14.672896574464282</v>
      </c>
      <c r="E380" s="2">
        <f t="shared" si="48"/>
        <v>1</v>
      </c>
      <c r="F380" s="2">
        <f t="shared" si="49"/>
        <v>0</v>
      </c>
      <c r="G380" s="7">
        <f t="shared" si="50"/>
        <v>1.7695194678491326</v>
      </c>
    </row>
    <row r="381" spans="1:7" ht="16" thickBot="1">
      <c r="A381" s="4">
        <v>374</v>
      </c>
      <c r="B381" s="4">
        <v>32.875186343163058</v>
      </c>
      <c r="C381" s="4">
        <v>25.735426948331128</v>
      </c>
      <c r="E381" s="2">
        <f t="shared" si="48"/>
        <v>1</v>
      </c>
      <c r="F381" s="2">
        <f t="shared" si="49"/>
        <v>0</v>
      </c>
      <c r="G381" s="7">
        <f t="shared" si="50"/>
        <v>7.1397593948319305</v>
      </c>
    </row>
    <row r="382" spans="1:7" ht="16" thickBot="1">
      <c r="A382" s="4">
        <v>375</v>
      </c>
      <c r="B382" s="4">
        <v>34.935268279205907</v>
      </c>
      <c r="C382" s="4">
        <v>26.509195454542532</v>
      </c>
      <c r="E382" s="2">
        <f t="shared" si="48"/>
        <v>1</v>
      </c>
      <c r="F382" s="2">
        <f t="shared" si="49"/>
        <v>0</v>
      </c>
      <c r="G382" s="7">
        <f t="shared" si="50"/>
        <v>8.4260728246633754</v>
      </c>
    </row>
    <row r="383" spans="1:7" ht="16" thickBot="1">
      <c r="A383" s="4">
        <v>376</v>
      </c>
      <c r="B383" s="4">
        <v>36.455952898095703</v>
      </c>
      <c r="C383" s="4">
        <v>6.1454102522824527</v>
      </c>
      <c r="E383" s="2">
        <f t="shared" si="48"/>
        <v>1</v>
      </c>
      <c r="F383" s="2">
        <f t="shared" si="49"/>
        <v>0</v>
      </c>
      <c r="G383" s="7">
        <f t="shared" si="50"/>
        <v>30.31054264581325</v>
      </c>
    </row>
    <row r="384" spans="1:7" ht="16" thickBot="1">
      <c r="A384" s="4">
        <v>377</v>
      </c>
      <c r="B384" s="4">
        <v>28.75293278558183</v>
      </c>
      <c r="C384" s="4">
        <v>24.320712996145964</v>
      </c>
      <c r="E384" s="2">
        <f t="shared" si="48"/>
        <v>1</v>
      </c>
      <c r="F384" s="2">
        <f t="shared" si="49"/>
        <v>0</v>
      </c>
      <c r="G384" s="7">
        <f t="shared" si="50"/>
        <v>4.4322197894358659</v>
      </c>
    </row>
    <row r="385" spans="1:7" ht="16" thickBot="1">
      <c r="A385" s="4">
        <v>378</v>
      </c>
      <c r="B385" s="4">
        <v>25.862634479041997</v>
      </c>
      <c r="C385" s="4">
        <v>21.062281795123567</v>
      </c>
      <c r="E385" s="2">
        <f t="shared" si="48"/>
        <v>1</v>
      </c>
      <c r="F385" s="2">
        <f t="shared" si="49"/>
        <v>0</v>
      </c>
      <c r="G385" s="7">
        <f t="shared" si="50"/>
        <v>4.8003526839184296</v>
      </c>
    </row>
    <row r="386" spans="1:7" ht="16" thickBot="1">
      <c r="A386" s="4">
        <v>379</v>
      </c>
      <c r="B386" s="4">
        <v>24.929901302070647</v>
      </c>
      <c r="C386" s="4">
        <v>2.8202414338431137</v>
      </c>
      <c r="E386" s="2">
        <f t="shared" si="48"/>
        <v>1</v>
      </c>
      <c r="F386" s="2">
        <f t="shared" si="49"/>
        <v>0</v>
      </c>
      <c r="G386" s="7">
        <f t="shared" si="50"/>
        <v>22.109659868227531</v>
      </c>
    </row>
    <row r="387" spans="1:7" ht="16" thickBot="1">
      <c r="A387" s="4">
        <v>380</v>
      </c>
      <c r="B387" s="4">
        <v>37.10754752695911</v>
      </c>
      <c r="C387" s="4">
        <v>8.6597474081244226</v>
      </c>
      <c r="E387" s="2">
        <f t="shared" si="48"/>
        <v>1</v>
      </c>
      <c r="F387" s="2">
        <f t="shared" si="49"/>
        <v>0</v>
      </c>
      <c r="G387" s="7">
        <f t="shared" si="50"/>
        <v>28.447800118834685</v>
      </c>
    </row>
    <row r="388" spans="1:7" ht="16" thickBot="1">
      <c r="A388" s="4">
        <v>381</v>
      </c>
      <c r="B388" s="4">
        <v>34.493697275403157</v>
      </c>
      <c r="C388" s="4">
        <v>15.814805631171964</v>
      </c>
      <c r="E388" s="2">
        <f t="shared" si="48"/>
        <v>1</v>
      </c>
      <c r="F388" s="2">
        <f t="shared" si="49"/>
        <v>0</v>
      </c>
      <c r="G388" s="7">
        <f t="shared" si="50"/>
        <v>18.678891644231193</v>
      </c>
    </row>
    <row r="389" spans="1:7" ht="16" thickBot="1">
      <c r="A389" s="4">
        <v>382</v>
      </c>
      <c r="B389" s="4">
        <v>26.24693236136876</v>
      </c>
      <c r="C389" s="4">
        <v>14.510708583778959</v>
      </c>
      <c r="E389" s="2">
        <f t="shared" si="48"/>
        <v>1</v>
      </c>
      <c r="F389" s="2">
        <f t="shared" si="49"/>
        <v>0</v>
      </c>
      <c r="G389" s="7">
        <f t="shared" si="50"/>
        <v>11.736223777589801</v>
      </c>
    </row>
    <row r="390" spans="1:7" ht="16" thickBot="1">
      <c r="A390" s="4">
        <v>383</v>
      </c>
      <c r="B390" s="4">
        <v>36.359196006529572</v>
      </c>
      <c r="C390" s="4">
        <v>15.733293892117775</v>
      </c>
      <c r="E390" s="2">
        <f t="shared" si="48"/>
        <v>1</v>
      </c>
      <c r="F390" s="2">
        <f t="shared" si="49"/>
        <v>0</v>
      </c>
      <c r="G390" s="7">
        <f t="shared" si="50"/>
        <v>20.625902114411797</v>
      </c>
    </row>
    <row r="391" spans="1:7" ht="16" thickBot="1">
      <c r="A391" s="4">
        <v>384</v>
      </c>
      <c r="B391" s="4">
        <v>34.903031057815028</v>
      </c>
      <c r="C391" s="4">
        <v>15.242320301814981</v>
      </c>
      <c r="E391" s="2">
        <f t="shared" si="48"/>
        <v>1</v>
      </c>
      <c r="F391" s="2">
        <f t="shared" si="49"/>
        <v>0</v>
      </c>
      <c r="G391" s="7">
        <f t="shared" si="50"/>
        <v>19.660710756000046</v>
      </c>
    </row>
    <row r="392" spans="1:7" ht="16" thickBot="1">
      <c r="A392" s="4">
        <v>385</v>
      </c>
      <c r="B392" s="4">
        <v>24.781055964966136</v>
      </c>
      <c r="C392" s="4">
        <v>19.197144272363843</v>
      </c>
      <c r="E392" s="2">
        <f t="shared" ref="E392:E455" si="51">IF(B392&gt;C392, 1, 0)</f>
        <v>1</v>
      </c>
      <c r="F392" s="2">
        <f t="shared" ref="F392:F455" si="52">IF(B392&lt;C392, 1, 0)</f>
        <v>0</v>
      </c>
      <c r="G392" s="7">
        <f t="shared" ref="G392:G455" si="53">IF(B392&gt;C392,B392-C392,C392-B392)</f>
        <v>5.5839116926022925</v>
      </c>
    </row>
    <row r="393" spans="1:7" ht="16" thickBot="1">
      <c r="A393" s="4">
        <v>386</v>
      </c>
      <c r="B393" s="4">
        <v>45.988869171603397</v>
      </c>
      <c r="C393" s="4">
        <v>16.562237808742886</v>
      </c>
      <c r="E393" s="2">
        <f t="shared" si="51"/>
        <v>1</v>
      </c>
      <c r="F393" s="2">
        <f t="shared" si="52"/>
        <v>0</v>
      </c>
      <c r="G393" s="7">
        <f t="shared" si="53"/>
        <v>29.426631362860512</v>
      </c>
    </row>
    <row r="394" spans="1:7" ht="16" thickBot="1">
      <c r="A394" s="4">
        <v>387</v>
      </c>
      <c r="B394" s="4">
        <v>25.016870988611348</v>
      </c>
      <c r="C394" s="4">
        <v>24.167385687575532</v>
      </c>
      <c r="E394" s="2">
        <f t="shared" si="51"/>
        <v>1</v>
      </c>
      <c r="F394" s="2">
        <f t="shared" si="52"/>
        <v>0</v>
      </c>
      <c r="G394" s="7">
        <f t="shared" si="53"/>
        <v>0.84948530103581632</v>
      </c>
    </row>
    <row r="395" spans="1:7" ht="16" thickBot="1">
      <c r="A395" s="4">
        <v>388</v>
      </c>
      <c r="B395" s="4">
        <v>23.039930471108207</v>
      </c>
      <c r="C395" s="4">
        <v>19.887426481743667</v>
      </c>
      <c r="E395" s="2">
        <f t="shared" si="51"/>
        <v>1</v>
      </c>
      <c r="F395" s="2">
        <f t="shared" si="52"/>
        <v>0</v>
      </c>
      <c r="G395" s="7">
        <f t="shared" si="53"/>
        <v>3.1525039893645399</v>
      </c>
    </row>
    <row r="396" spans="1:7" ht="16" thickBot="1">
      <c r="A396" s="4">
        <v>389</v>
      </c>
      <c r="B396" s="4">
        <v>33.010567332590156</v>
      </c>
      <c r="C396" s="4">
        <v>8.4321118924295853</v>
      </c>
      <c r="E396" s="2">
        <f t="shared" si="51"/>
        <v>1</v>
      </c>
      <c r="F396" s="2">
        <f t="shared" si="52"/>
        <v>0</v>
      </c>
      <c r="G396" s="7">
        <f t="shared" si="53"/>
        <v>24.578455440160571</v>
      </c>
    </row>
    <row r="397" spans="1:7" ht="16" thickBot="1">
      <c r="A397" s="4">
        <v>390</v>
      </c>
      <c r="B397" s="4">
        <v>45.999958605644906</v>
      </c>
      <c r="C397" s="4">
        <v>17.44388873227993</v>
      </c>
      <c r="E397" s="2">
        <f t="shared" si="51"/>
        <v>1</v>
      </c>
      <c r="F397" s="2">
        <f t="shared" si="52"/>
        <v>0</v>
      </c>
      <c r="G397" s="7">
        <f t="shared" si="53"/>
        <v>28.556069873364976</v>
      </c>
    </row>
    <row r="398" spans="1:7" ht="16" thickBot="1">
      <c r="A398" s="4">
        <v>391</v>
      </c>
      <c r="B398" s="4">
        <v>32.439389347873536</v>
      </c>
      <c r="C398" s="4">
        <v>13.76002318508872</v>
      </c>
      <c r="E398" s="2">
        <f t="shared" si="51"/>
        <v>1</v>
      </c>
      <c r="F398" s="2">
        <f t="shared" si="52"/>
        <v>0</v>
      </c>
      <c r="G398" s="7">
        <f t="shared" si="53"/>
        <v>18.679366162784817</v>
      </c>
    </row>
    <row r="399" spans="1:7" ht="16" thickBot="1">
      <c r="A399" s="4">
        <v>392</v>
      </c>
      <c r="B399" s="4">
        <v>40.133382357654362</v>
      </c>
      <c r="C399" s="4">
        <v>21.768403821190976</v>
      </c>
      <c r="E399" s="2">
        <f t="shared" si="51"/>
        <v>1</v>
      </c>
      <c r="F399" s="2">
        <f t="shared" si="52"/>
        <v>0</v>
      </c>
      <c r="G399" s="7">
        <f t="shared" si="53"/>
        <v>18.364978536463386</v>
      </c>
    </row>
    <row r="400" spans="1:7" ht="16" thickBot="1">
      <c r="A400" s="4">
        <v>393</v>
      </c>
      <c r="B400" s="4">
        <v>30.19083276620831</v>
      </c>
      <c r="C400" s="4">
        <v>3.6514323322742843</v>
      </c>
      <c r="E400" s="2">
        <f t="shared" si="51"/>
        <v>1</v>
      </c>
      <c r="F400" s="2">
        <f t="shared" si="52"/>
        <v>0</v>
      </c>
      <c r="G400" s="7">
        <f t="shared" si="53"/>
        <v>26.539400433934027</v>
      </c>
    </row>
    <row r="401" spans="1:7" ht="16" thickBot="1">
      <c r="A401" s="4">
        <v>394</v>
      </c>
      <c r="B401" s="4">
        <v>41.467717152283861</v>
      </c>
      <c r="C401" s="4">
        <v>22.599199205141421</v>
      </c>
      <c r="E401" s="2">
        <f t="shared" si="51"/>
        <v>1</v>
      </c>
      <c r="F401" s="2">
        <f t="shared" si="52"/>
        <v>0</v>
      </c>
      <c r="G401" s="7">
        <f t="shared" si="53"/>
        <v>18.86851794714244</v>
      </c>
    </row>
    <row r="402" spans="1:7" ht="16" thickBot="1">
      <c r="A402" s="4">
        <v>395</v>
      </c>
      <c r="B402" s="4">
        <v>36.49276754175014</v>
      </c>
      <c r="C402" s="4">
        <v>16.959217705676938</v>
      </c>
      <c r="E402" s="2">
        <f t="shared" si="51"/>
        <v>1</v>
      </c>
      <c r="F402" s="2">
        <f t="shared" si="52"/>
        <v>0</v>
      </c>
      <c r="G402" s="7">
        <f t="shared" si="53"/>
        <v>19.533549836073202</v>
      </c>
    </row>
    <row r="403" spans="1:7" ht="16" thickBot="1">
      <c r="A403" s="4">
        <v>396</v>
      </c>
      <c r="B403" s="4">
        <v>43.607547717064548</v>
      </c>
      <c r="C403" s="4">
        <v>25.586052628170975</v>
      </c>
      <c r="E403" s="2">
        <f t="shared" si="51"/>
        <v>1</v>
      </c>
      <c r="F403" s="2">
        <f t="shared" si="52"/>
        <v>0</v>
      </c>
      <c r="G403" s="7">
        <f t="shared" si="53"/>
        <v>18.021495088893573</v>
      </c>
    </row>
    <row r="404" spans="1:7" ht="16" thickBot="1">
      <c r="A404" s="4">
        <v>397</v>
      </c>
      <c r="B404" s="4">
        <v>36.646817963610552</v>
      </c>
      <c r="C404" s="4">
        <v>29.685290900067297</v>
      </c>
      <c r="E404" s="2">
        <f t="shared" si="51"/>
        <v>1</v>
      </c>
      <c r="F404" s="2">
        <f t="shared" si="52"/>
        <v>0</v>
      </c>
      <c r="G404" s="7">
        <f t="shared" si="53"/>
        <v>6.9615270635432545</v>
      </c>
    </row>
    <row r="405" spans="1:7" ht="16" thickBot="1">
      <c r="A405" s="4">
        <v>398</v>
      </c>
      <c r="B405" s="4">
        <v>34.821915241850697</v>
      </c>
      <c r="C405" s="4">
        <v>10.464912684184338</v>
      </c>
      <c r="E405" s="2">
        <f t="shared" si="51"/>
        <v>1</v>
      </c>
      <c r="F405" s="2">
        <f t="shared" si="52"/>
        <v>0</v>
      </c>
      <c r="G405" s="7">
        <f t="shared" si="53"/>
        <v>24.357002557666359</v>
      </c>
    </row>
    <row r="406" spans="1:7" ht="16" thickBot="1">
      <c r="A406" s="4">
        <v>399</v>
      </c>
      <c r="B406" s="4">
        <v>24.782351922347136</v>
      </c>
      <c r="C406" s="4">
        <v>19.509573931539425</v>
      </c>
      <c r="E406" s="2">
        <f t="shared" si="51"/>
        <v>1</v>
      </c>
      <c r="F406" s="2">
        <f t="shared" si="52"/>
        <v>0</v>
      </c>
      <c r="G406" s="7">
        <f t="shared" si="53"/>
        <v>5.272777990807711</v>
      </c>
    </row>
    <row r="407" spans="1:7" ht="16" thickBot="1">
      <c r="A407" s="4">
        <v>400</v>
      </c>
      <c r="B407" s="4">
        <v>34.806459506917804</v>
      </c>
      <c r="C407" s="4">
        <v>19.643612150574885</v>
      </c>
      <c r="E407" s="2">
        <f t="shared" si="51"/>
        <v>1</v>
      </c>
      <c r="F407" s="2">
        <f t="shared" si="52"/>
        <v>0</v>
      </c>
      <c r="G407" s="7">
        <f t="shared" si="53"/>
        <v>15.162847356342919</v>
      </c>
    </row>
    <row r="408" spans="1:7" ht="16" thickBot="1">
      <c r="A408" s="4">
        <v>401</v>
      </c>
      <c r="B408" s="4">
        <v>45.83211515184275</v>
      </c>
      <c r="C408" s="4">
        <v>23.935446452950753</v>
      </c>
      <c r="E408" s="2">
        <f t="shared" si="51"/>
        <v>1</v>
      </c>
      <c r="F408" s="2">
        <f t="shared" si="52"/>
        <v>0</v>
      </c>
      <c r="G408" s="7">
        <f t="shared" si="53"/>
        <v>21.896668698891997</v>
      </c>
    </row>
    <row r="409" spans="1:7" ht="16" thickBot="1">
      <c r="A409" s="4">
        <v>402</v>
      </c>
      <c r="B409" s="4">
        <v>47.067452914872028</v>
      </c>
      <c r="C409" s="4">
        <v>21.246089916395853</v>
      </c>
      <c r="E409" s="2">
        <f t="shared" si="51"/>
        <v>1</v>
      </c>
      <c r="F409" s="2">
        <f t="shared" si="52"/>
        <v>0</v>
      </c>
      <c r="G409" s="7">
        <f t="shared" si="53"/>
        <v>25.821362998476175</v>
      </c>
    </row>
    <row r="410" spans="1:7" ht="16" thickBot="1">
      <c r="A410" s="4">
        <v>403</v>
      </c>
      <c r="B410" s="4">
        <v>24.134942906486813</v>
      </c>
      <c r="C410" s="4">
        <v>20.426399810891525</v>
      </c>
      <c r="E410" s="2">
        <f t="shared" si="51"/>
        <v>1</v>
      </c>
      <c r="F410" s="2">
        <f t="shared" si="52"/>
        <v>0</v>
      </c>
      <c r="G410" s="7">
        <f t="shared" si="53"/>
        <v>3.7085430955952887</v>
      </c>
    </row>
    <row r="411" spans="1:7" ht="16" thickBot="1">
      <c r="A411" s="4">
        <v>404</v>
      </c>
      <c r="B411" s="4">
        <v>44.969992094037949</v>
      </c>
      <c r="C411" s="4">
        <v>10.896196189751155</v>
      </c>
      <c r="E411" s="2">
        <f t="shared" si="51"/>
        <v>1</v>
      </c>
      <c r="F411" s="2">
        <f t="shared" si="52"/>
        <v>0</v>
      </c>
      <c r="G411" s="7">
        <f t="shared" si="53"/>
        <v>34.073795904286797</v>
      </c>
    </row>
    <row r="412" spans="1:7" ht="16" thickBot="1">
      <c r="A412" s="4">
        <v>405</v>
      </c>
      <c r="B412" s="4">
        <v>32.99934394221026</v>
      </c>
      <c r="C412" s="4">
        <v>19.80247410095583</v>
      </c>
      <c r="E412" s="2">
        <f t="shared" si="51"/>
        <v>1</v>
      </c>
      <c r="F412" s="2">
        <f t="shared" si="52"/>
        <v>0</v>
      </c>
      <c r="G412" s="7">
        <f t="shared" si="53"/>
        <v>13.196869841254429</v>
      </c>
    </row>
    <row r="413" spans="1:7" ht="16" thickBot="1">
      <c r="A413" s="4">
        <v>406</v>
      </c>
      <c r="B413" s="4">
        <v>41.449216712105653</v>
      </c>
      <c r="C413" s="4">
        <v>18.227252790138923</v>
      </c>
      <c r="E413" s="2">
        <f t="shared" si="51"/>
        <v>1</v>
      </c>
      <c r="F413" s="2">
        <f t="shared" si="52"/>
        <v>0</v>
      </c>
      <c r="G413" s="7">
        <f t="shared" si="53"/>
        <v>23.221963921966729</v>
      </c>
    </row>
    <row r="414" spans="1:7" ht="16" thickBot="1">
      <c r="A414" s="4">
        <v>407</v>
      </c>
      <c r="B414" s="4">
        <v>27.370290901697381</v>
      </c>
      <c r="C414" s="4">
        <v>19.126673111497528</v>
      </c>
      <c r="E414" s="2">
        <f t="shared" si="51"/>
        <v>1</v>
      </c>
      <c r="F414" s="2">
        <f t="shared" si="52"/>
        <v>0</v>
      </c>
      <c r="G414" s="7">
        <f t="shared" si="53"/>
        <v>8.2436177901998526</v>
      </c>
    </row>
    <row r="415" spans="1:7" ht="16" thickBot="1">
      <c r="A415" s="4">
        <v>408</v>
      </c>
      <c r="B415" s="4">
        <v>19.27081610558643</v>
      </c>
      <c r="C415" s="4">
        <v>10.291734254242755</v>
      </c>
      <c r="E415" s="2">
        <f t="shared" si="51"/>
        <v>1</v>
      </c>
      <c r="F415" s="2">
        <f t="shared" si="52"/>
        <v>0</v>
      </c>
      <c r="G415" s="7">
        <f t="shared" si="53"/>
        <v>8.9790818513436754</v>
      </c>
    </row>
    <row r="416" spans="1:7" ht="16" thickBot="1">
      <c r="A416" s="4">
        <v>409</v>
      </c>
      <c r="B416" s="4">
        <v>33.006774682857134</v>
      </c>
      <c r="C416" s="4">
        <v>19.809223991575429</v>
      </c>
      <c r="E416" s="2">
        <f t="shared" si="51"/>
        <v>1</v>
      </c>
      <c r="F416" s="2">
        <f t="shared" si="52"/>
        <v>0</v>
      </c>
      <c r="G416" s="7">
        <f t="shared" si="53"/>
        <v>13.197550691281705</v>
      </c>
    </row>
    <row r="417" spans="1:7" ht="16" thickBot="1">
      <c r="A417" s="4">
        <v>410</v>
      </c>
      <c r="B417" s="4">
        <v>21.395180152403015</v>
      </c>
      <c r="C417" s="4">
        <v>13.075944090328324</v>
      </c>
      <c r="E417" s="2">
        <f t="shared" si="51"/>
        <v>1</v>
      </c>
      <c r="F417" s="2">
        <f t="shared" si="52"/>
        <v>0</v>
      </c>
      <c r="G417" s="7">
        <f t="shared" si="53"/>
        <v>8.3192360620746904</v>
      </c>
    </row>
    <row r="418" spans="1:7" ht="16" thickBot="1">
      <c r="A418" s="4">
        <v>411</v>
      </c>
      <c r="B418" s="4">
        <v>32.118091359879017</v>
      </c>
      <c r="C418" s="4">
        <v>15.659866211378162</v>
      </c>
      <c r="E418" s="2">
        <f t="shared" si="51"/>
        <v>1</v>
      </c>
      <c r="F418" s="2">
        <f t="shared" si="52"/>
        <v>0</v>
      </c>
      <c r="G418" s="7">
        <f t="shared" si="53"/>
        <v>16.458225148500855</v>
      </c>
    </row>
    <row r="419" spans="1:7" ht="16" thickBot="1">
      <c r="A419" s="4">
        <v>412</v>
      </c>
      <c r="B419" s="4">
        <v>33.863106914296104</v>
      </c>
      <c r="C419" s="4">
        <v>23.836874436286926</v>
      </c>
      <c r="E419" s="2">
        <f t="shared" si="51"/>
        <v>1</v>
      </c>
      <c r="F419" s="2">
        <f t="shared" si="52"/>
        <v>0</v>
      </c>
      <c r="G419" s="7">
        <f t="shared" si="53"/>
        <v>10.026232478009177</v>
      </c>
    </row>
    <row r="420" spans="1:7" ht="16" thickBot="1">
      <c r="A420" s="4">
        <v>413</v>
      </c>
      <c r="B420" s="4">
        <v>21.068794084577554</v>
      </c>
      <c r="C420" s="4">
        <v>10.916810322439192</v>
      </c>
      <c r="E420" s="2">
        <f t="shared" si="51"/>
        <v>1</v>
      </c>
      <c r="F420" s="2">
        <f t="shared" si="52"/>
        <v>0</v>
      </c>
      <c r="G420" s="7">
        <f t="shared" si="53"/>
        <v>10.151983762138363</v>
      </c>
    </row>
    <row r="421" spans="1:7" ht="16" thickBot="1">
      <c r="A421" s="4">
        <v>414</v>
      </c>
      <c r="B421" s="4">
        <v>44.647672792889466</v>
      </c>
      <c r="C421" s="4">
        <v>28.369517451052076</v>
      </c>
      <c r="E421" s="2">
        <f t="shared" si="51"/>
        <v>1</v>
      </c>
      <c r="F421" s="2">
        <f t="shared" si="52"/>
        <v>0</v>
      </c>
      <c r="G421" s="7">
        <f t="shared" si="53"/>
        <v>16.27815534183739</v>
      </c>
    </row>
    <row r="422" spans="1:7" ht="16" thickBot="1">
      <c r="A422" s="4">
        <v>415</v>
      </c>
      <c r="B422" s="4">
        <v>36.879263319202749</v>
      </c>
      <c r="C422" s="4">
        <v>18.827913175448156</v>
      </c>
      <c r="E422" s="2">
        <f t="shared" si="51"/>
        <v>1</v>
      </c>
      <c r="F422" s="2">
        <f t="shared" si="52"/>
        <v>0</v>
      </c>
      <c r="G422" s="7">
        <f t="shared" si="53"/>
        <v>18.051350143754593</v>
      </c>
    </row>
    <row r="423" spans="1:7" ht="16" thickBot="1">
      <c r="A423" s="4">
        <v>416</v>
      </c>
      <c r="B423" s="4">
        <v>18.301210002921152</v>
      </c>
      <c r="C423" s="4">
        <v>24.593803119144603</v>
      </c>
      <c r="E423" s="2">
        <f t="shared" si="51"/>
        <v>0</v>
      </c>
      <c r="F423" s="2">
        <f t="shared" si="52"/>
        <v>1</v>
      </c>
      <c r="G423" s="7">
        <f t="shared" si="53"/>
        <v>6.2925931162234505</v>
      </c>
    </row>
    <row r="424" spans="1:7" ht="16" thickBot="1">
      <c r="A424" s="4">
        <v>417</v>
      </c>
      <c r="B424" s="4">
        <v>43.890856567869321</v>
      </c>
      <c r="C424" s="4">
        <v>14.52686491398998</v>
      </c>
      <c r="E424" s="2">
        <f t="shared" si="51"/>
        <v>1</v>
      </c>
      <c r="F424" s="2">
        <f t="shared" si="52"/>
        <v>0</v>
      </c>
      <c r="G424" s="7">
        <f t="shared" si="53"/>
        <v>29.363991653879339</v>
      </c>
    </row>
    <row r="425" spans="1:7" ht="16" thickBot="1">
      <c r="A425" s="4">
        <v>418</v>
      </c>
      <c r="B425" s="4">
        <v>30.656088650451352</v>
      </c>
      <c r="C425" s="4">
        <v>-2.2518875975561805</v>
      </c>
      <c r="E425" s="2">
        <f t="shared" si="51"/>
        <v>1</v>
      </c>
      <c r="F425" s="2">
        <f t="shared" si="52"/>
        <v>0</v>
      </c>
      <c r="G425" s="7">
        <f t="shared" si="53"/>
        <v>32.907976248007529</v>
      </c>
    </row>
    <row r="426" spans="1:7" ht="16" thickBot="1">
      <c r="A426" s="4">
        <v>419</v>
      </c>
      <c r="B426" s="4">
        <v>41.610251828770735</v>
      </c>
      <c r="C426" s="4">
        <v>17.564760302088658</v>
      </c>
      <c r="E426" s="2">
        <f t="shared" si="51"/>
        <v>1</v>
      </c>
      <c r="F426" s="2">
        <f t="shared" si="52"/>
        <v>0</v>
      </c>
      <c r="G426" s="7">
        <f t="shared" si="53"/>
        <v>24.045491526682078</v>
      </c>
    </row>
    <row r="427" spans="1:7" ht="16" thickBot="1">
      <c r="A427" s="4">
        <v>420</v>
      </c>
      <c r="B427" s="4">
        <v>30.560204540529863</v>
      </c>
      <c r="C427" s="4">
        <v>30.959840411318048</v>
      </c>
      <c r="E427" s="2">
        <f t="shared" si="51"/>
        <v>0</v>
      </c>
      <c r="F427" s="2">
        <f t="shared" si="52"/>
        <v>1</v>
      </c>
      <c r="G427" s="7">
        <f t="shared" si="53"/>
        <v>0.39963587078818463</v>
      </c>
    </row>
    <row r="428" spans="1:7" ht="16" thickBot="1">
      <c r="A428" s="4">
        <v>421</v>
      </c>
      <c r="B428" s="4">
        <v>38.687198005880269</v>
      </c>
      <c r="C428" s="4">
        <v>11.520612196402372</v>
      </c>
      <c r="E428" s="2">
        <f t="shared" si="51"/>
        <v>1</v>
      </c>
      <c r="F428" s="2">
        <f t="shared" si="52"/>
        <v>0</v>
      </c>
      <c r="G428" s="7">
        <f t="shared" si="53"/>
        <v>27.166585809477898</v>
      </c>
    </row>
    <row r="429" spans="1:7" ht="16" thickBot="1">
      <c r="A429" s="4">
        <v>422</v>
      </c>
      <c r="B429" s="4">
        <v>30.891382437191773</v>
      </c>
      <c r="C429" s="4">
        <v>14.745776660231439</v>
      </c>
      <c r="E429" s="2">
        <f t="shared" si="51"/>
        <v>1</v>
      </c>
      <c r="F429" s="2">
        <f t="shared" si="52"/>
        <v>0</v>
      </c>
      <c r="G429" s="7">
        <f t="shared" si="53"/>
        <v>16.145605776960334</v>
      </c>
    </row>
    <row r="430" spans="1:7" ht="16" thickBot="1">
      <c r="A430" s="4">
        <v>423</v>
      </c>
      <c r="B430" s="4">
        <v>22.253335666361735</v>
      </c>
      <c r="C430" s="4">
        <v>33.318569091423939</v>
      </c>
      <c r="E430" s="2">
        <f t="shared" si="51"/>
        <v>0</v>
      </c>
      <c r="F430" s="2">
        <f t="shared" si="52"/>
        <v>1</v>
      </c>
      <c r="G430" s="7">
        <f t="shared" si="53"/>
        <v>11.065233425062203</v>
      </c>
    </row>
    <row r="431" spans="1:7" ht="16" thickBot="1">
      <c r="A431" s="4">
        <v>424</v>
      </c>
      <c r="B431" s="4">
        <v>31.356966992935998</v>
      </c>
      <c r="C431" s="4">
        <v>22.382142615061984</v>
      </c>
      <c r="E431" s="2">
        <f t="shared" si="51"/>
        <v>1</v>
      </c>
      <c r="F431" s="2">
        <f t="shared" si="52"/>
        <v>0</v>
      </c>
      <c r="G431" s="7">
        <f t="shared" si="53"/>
        <v>8.9748243778740147</v>
      </c>
    </row>
    <row r="432" spans="1:7" ht="16" thickBot="1">
      <c r="A432" s="4">
        <v>425</v>
      </c>
      <c r="B432" s="4">
        <v>43.064083672615347</v>
      </c>
      <c r="C432" s="4">
        <v>10.796493835208766</v>
      </c>
      <c r="E432" s="2">
        <f t="shared" si="51"/>
        <v>1</v>
      </c>
      <c r="F432" s="2">
        <f t="shared" si="52"/>
        <v>0</v>
      </c>
      <c r="G432" s="7">
        <f t="shared" si="53"/>
        <v>32.267589837406582</v>
      </c>
    </row>
    <row r="433" spans="1:7" ht="16" thickBot="1">
      <c r="A433" s="4">
        <v>426</v>
      </c>
      <c r="B433" s="4">
        <v>39.782692470602541</v>
      </c>
      <c r="C433" s="4">
        <v>14.791156061702857</v>
      </c>
      <c r="E433" s="2">
        <f t="shared" si="51"/>
        <v>1</v>
      </c>
      <c r="F433" s="2">
        <f t="shared" si="52"/>
        <v>0</v>
      </c>
      <c r="G433" s="7">
        <f t="shared" si="53"/>
        <v>24.991536408899684</v>
      </c>
    </row>
    <row r="434" spans="1:7" ht="16" thickBot="1">
      <c r="A434" s="4">
        <v>427</v>
      </c>
      <c r="B434" s="4">
        <v>35.265377742611705</v>
      </c>
      <c r="C434" s="4">
        <v>17.226241582453014</v>
      </c>
      <c r="E434" s="2">
        <f t="shared" si="51"/>
        <v>1</v>
      </c>
      <c r="F434" s="2">
        <f t="shared" si="52"/>
        <v>0</v>
      </c>
      <c r="G434" s="7">
        <f t="shared" si="53"/>
        <v>18.039136160158691</v>
      </c>
    </row>
    <row r="435" spans="1:7" ht="16" thickBot="1">
      <c r="A435" s="4">
        <v>428</v>
      </c>
      <c r="B435" s="4">
        <v>36.603963925305258</v>
      </c>
      <c r="C435" s="4">
        <v>20.288923671286472</v>
      </c>
      <c r="E435" s="2">
        <f t="shared" si="51"/>
        <v>1</v>
      </c>
      <c r="F435" s="2">
        <f t="shared" si="52"/>
        <v>0</v>
      </c>
      <c r="G435" s="7">
        <f t="shared" si="53"/>
        <v>16.315040254018786</v>
      </c>
    </row>
    <row r="436" spans="1:7" ht="16" thickBot="1">
      <c r="A436" s="4">
        <v>429</v>
      </c>
      <c r="B436" s="4">
        <v>41.402678279877172</v>
      </c>
      <c r="C436" s="4">
        <v>9.7088951001284389</v>
      </c>
      <c r="E436" s="2">
        <f t="shared" si="51"/>
        <v>1</v>
      </c>
      <c r="F436" s="2">
        <f t="shared" si="52"/>
        <v>0</v>
      </c>
      <c r="G436" s="7">
        <f t="shared" si="53"/>
        <v>31.693783179748735</v>
      </c>
    </row>
    <row r="437" spans="1:7" ht="16" thickBot="1">
      <c r="A437" s="4">
        <v>430</v>
      </c>
      <c r="B437" s="4">
        <v>18.355246573970714</v>
      </c>
      <c r="C437" s="4">
        <v>17.449135147614783</v>
      </c>
      <c r="E437" s="2">
        <f t="shared" si="51"/>
        <v>1</v>
      </c>
      <c r="F437" s="2">
        <f t="shared" si="52"/>
        <v>0</v>
      </c>
      <c r="G437" s="7">
        <f t="shared" si="53"/>
        <v>0.90611142635593112</v>
      </c>
    </row>
    <row r="438" spans="1:7" ht="16" thickBot="1">
      <c r="A438" s="4">
        <v>431</v>
      </c>
      <c r="B438" s="4">
        <v>30.580182262871478</v>
      </c>
      <c r="C438" s="4">
        <v>26.651215617345485</v>
      </c>
      <c r="E438" s="2">
        <f t="shared" si="51"/>
        <v>1</v>
      </c>
      <c r="F438" s="2">
        <f t="shared" si="52"/>
        <v>0</v>
      </c>
      <c r="G438" s="7">
        <f t="shared" si="53"/>
        <v>3.9289666455259926</v>
      </c>
    </row>
    <row r="439" spans="1:7" ht="16" thickBot="1">
      <c r="A439" s="4">
        <v>432</v>
      </c>
      <c r="B439" s="4">
        <v>40.683326273120215</v>
      </c>
      <c r="C439" s="4">
        <v>29.127674729370177</v>
      </c>
      <c r="E439" s="2">
        <f t="shared" si="51"/>
        <v>1</v>
      </c>
      <c r="F439" s="2">
        <f t="shared" si="52"/>
        <v>0</v>
      </c>
      <c r="G439" s="7">
        <f t="shared" si="53"/>
        <v>11.555651543750038</v>
      </c>
    </row>
    <row r="440" spans="1:7" ht="16" thickBot="1">
      <c r="A440" s="4">
        <v>433</v>
      </c>
      <c r="B440" s="4">
        <v>34.46447448148966</v>
      </c>
      <c r="C440" s="4">
        <v>21.065457937178643</v>
      </c>
      <c r="E440" s="2">
        <f t="shared" si="51"/>
        <v>1</v>
      </c>
      <c r="F440" s="2">
        <f t="shared" si="52"/>
        <v>0</v>
      </c>
      <c r="G440" s="7">
        <f t="shared" si="53"/>
        <v>13.399016544311017</v>
      </c>
    </row>
    <row r="441" spans="1:7" ht="16" thickBot="1">
      <c r="A441" s="4">
        <v>434</v>
      </c>
      <c r="B441" s="4">
        <v>35.17434805393367</v>
      </c>
      <c r="C441" s="4">
        <v>19.779352428874109</v>
      </c>
      <c r="E441" s="2">
        <f t="shared" si="51"/>
        <v>1</v>
      </c>
      <c r="F441" s="2">
        <f t="shared" si="52"/>
        <v>0</v>
      </c>
      <c r="G441" s="7">
        <f t="shared" si="53"/>
        <v>15.394995625059561</v>
      </c>
    </row>
    <row r="442" spans="1:7" ht="16" thickBot="1">
      <c r="A442" s="4">
        <v>435</v>
      </c>
      <c r="B442" s="4">
        <v>30.85090893822591</v>
      </c>
      <c r="C442" s="4">
        <v>12.591271767891124</v>
      </c>
      <c r="E442" s="2">
        <f t="shared" si="51"/>
        <v>1</v>
      </c>
      <c r="F442" s="2">
        <f t="shared" si="52"/>
        <v>0</v>
      </c>
      <c r="G442" s="7">
        <f t="shared" si="53"/>
        <v>18.259637170334784</v>
      </c>
    </row>
    <row r="443" spans="1:7" ht="16" thickBot="1">
      <c r="A443" s="4">
        <v>436</v>
      </c>
      <c r="B443" s="4">
        <v>32.444475325709689</v>
      </c>
      <c r="C443" s="4">
        <v>13.335883536522314</v>
      </c>
      <c r="E443" s="2">
        <f t="shared" si="51"/>
        <v>1</v>
      </c>
      <c r="F443" s="2">
        <f t="shared" si="52"/>
        <v>0</v>
      </c>
      <c r="G443" s="7">
        <f t="shared" si="53"/>
        <v>19.108591789187376</v>
      </c>
    </row>
    <row r="444" spans="1:7" ht="16" thickBot="1">
      <c r="A444" s="4">
        <v>437</v>
      </c>
      <c r="B444" s="4">
        <v>30.916904087468829</v>
      </c>
      <c r="C444" s="4">
        <v>23.048098215236106</v>
      </c>
      <c r="E444" s="2">
        <f t="shared" si="51"/>
        <v>1</v>
      </c>
      <c r="F444" s="2">
        <f t="shared" si="52"/>
        <v>0</v>
      </c>
      <c r="G444" s="7">
        <f t="shared" si="53"/>
        <v>7.8688058722327234</v>
      </c>
    </row>
    <row r="445" spans="1:7" ht="16" thickBot="1">
      <c r="A445" s="4">
        <v>438</v>
      </c>
      <c r="B445" s="4">
        <v>30.039946874780384</v>
      </c>
      <c r="C445" s="4">
        <v>24.128990775450223</v>
      </c>
      <c r="E445" s="2">
        <f t="shared" si="51"/>
        <v>1</v>
      </c>
      <c r="F445" s="2">
        <f t="shared" si="52"/>
        <v>0</v>
      </c>
      <c r="G445" s="7">
        <f t="shared" si="53"/>
        <v>5.9109560993301606</v>
      </c>
    </row>
    <row r="446" spans="1:7" ht="16" thickBot="1">
      <c r="A446" s="4">
        <v>439</v>
      </c>
      <c r="B446" s="4">
        <v>33.546936664839905</v>
      </c>
      <c r="C446" s="4">
        <v>17.880081873967516</v>
      </c>
      <c r="E446" s="2">
        <f t="shared" si="51"/>
        <v>1</v>
      </c>
      <c r="F446" s="2">
        <f t="shared" si="52"/>
        <v>0</v>
      </c>
      <c r="G446" s="7">
        <f t="shared" si="53"/>
        <v>15.666854790872389</v>
      </c>
    </row>
    <row r="447" spans="1:7" ht="16" thickBot="1">
      <c r="A447" s="4">
        <v>440</v>
      </c>
      <c r="B447" s="4">
        <v>43.211881052353547</v>
      </c>
      <c r="C447" s="4">
        <v>20.574445574694149</v>
      </c>
      <c r="E447" s="2">
        <f t="shared" si="51"/>
        <v>1</v>
      </c>
      <c r="F447" s="2">
        <f t="shared" si="52"/>
        <v>0</v>
      </c>
      <c r="G447" s="7">
        <f t="shared" si="53"/>
        <v>22.637435477659398</v>
      </c>
    </row>
    <row r="448" spans="1:7" ht="16" thickBot="1">
      <c r="A448" s="4">
        <v>441</v>
      </c>
      <c r="B448" s="4">
        <v>33.069842937192256</v>
      </c>
      <c r="C448" s="4">
        <v>18.738812203021354</v>
      </c>
      <c r="E448" s="2">
        <f t="shared" si="51"/>
        <v>1</v>
      </c>
      <c r="F448" s="2">
        <f t="shared" si="52"/>
        <v>0</v>
      </c>
      <c r="G448" s="7">
        <f t="shared" si="53"/>
        <v>14.331030734170902</v>
      </c>
    </row>
    <row r="449" spans="1:7" ht="16" thickBot="1">
      <c r="A449" s="4">
        <v>442</v>
      </c>
      <c r="B449" s="4">
        <v>22.083365784307581</v>
      </c>
      <c r="C449" s="4">
        <v>11.036958201956899</v>
      </c>
      <c r="E449" s="2">
        <f t="shared" si="51"/>
        <v>1</v>
      </c>
      <c r="F449" s="2">
        <f t="shared" si="52"/>
        <v>0</v>
      </c>
      <c r="G449" s="7">
        <f t="shared" si="53"/>
        <v>11.046407582350682</v>
      </c>
    </row>
    <row r="450" spans="1:7" ht="16" thickBot="1">
      <c r="A450" s="4">
        <v>443</v>
      </c>
      <c r="B450" s="4">
        <v>38.803255930612551</v>
      </c>
      <c r="C450" s="4">
        <v>15.202116818208115</v>
      </c>
      <c r="E450" s="2">
        <f t="shared" si="51"/>
        <v>1</v>
      </c>
      <c r="F450" s="2">
        <f t="shared" si="52"/>
        <v>0</v>
      </c>
      <c r="G450" s="7">
        <f t="shared" si="53"/>
        <v>23.601139112404436</v>
      </c>
    </row>
    <row r="451" spans="1:7" ht="16" thickBot="1">
      <c r="A451" s="4">
        <v>444</v>
      </c>
      <c r="B451" s="4">
        <v>29.885863316540107</v>
      </c>
      <c r="C451" s="4">
        <v>8.7268911648638934</v>
      </c>
      <c r="E451" s="2">
        <f t="shared" si="51"/>
        <v>1</v>
      </c>
      <c r="F451" s="2">
        <f t="shared" si="52"/>
        <v>0</v>
      </c>
      <c r="G451" s="7">
        <f t="shared" si="53"/>
        <v>21.158972151676213</v>
      </c>
    </row>
    <row r="452" spans="1:7" ht="16" thickBot="1">
      <c r="A452" s="4">
        <v>445</v>
      </c>
      <c r="B452" s="4">
        <v>27.403182404024022</v>
      </c>
      <c r="C452" s="4">
        <v>18.788333800442139</v>
      </c>
      <c r="E452" s="2">
        <f t="shared" si="51"/>
        <v>1</v>
      </c>
      <c r="F452" s="2">
        <f t="shared" si="52"/>
        <v>0</v>
      </c>
      <c r="G452" s="7">
        <f t="shared" si="53"/>
        <v>8.6148486035818834</v>
      </c>
    </row>
    <row r="453" spans="1:7" ht="16" thickBot="1">
      <c r="A453" s="4">
        <v>446</v>
      </c>
      <c r="B453" s="4">
        <v>33.578459207642723</v>
      </c>
      <c r="C453" s="4">
        <v>5.6670604642739466</v>
      </c>
      <c r="E453" s="2">
        <f t="shared" si="51"/>
        <v>1</v>
      </c>
      <c r="F453" s="2">
        <f t="shared" si="52"/>
        <v>0</v>
      </c>
      <c r="G453" s="7">
        <f t="shared" si="53"/>
        <v>27.911398743368778</v>
      </c>
    </row>
    <row r="454" spans="1:7" ht="16" thickBot="1">
      <c r="A454" s="4">
        <v>447</v>
      </c>
      <c r="B454" s="4">
        <v>30.717123298741463</v>
      </c>
      <c r="C454" s="4">
        <v>30.505257753878279</v>
      </c>
      <c r="E454" s="2">
        <f t="shared" si="51"/>
        <v>1</v>
      </c>
      <c r="F454" s="2">
        <f t="shared" si="52"/>
        <v>0</v>
      </c>
      <c r="G454" s="7">
        <f t="shared" si="53"/>
        <v>0.21186554486318343</v>
      </c>
    </row>
    <row r="455" spans="1:7" ht="16" thickBot="1">
      <c r="A455" s="4">
        <v>448</v>
      </c>
      <c r="B455" s="4">
        <v>34.95606336786453</v>
      </c>
      <c r="C455" s="4">
        <v>21.870276892572349</v>
      </c>
      <c r="E455" s="2">
        <f t="shared" si="51"/>
        <v>1</v>
      </c>
      <c r="F455" s="2">
        <f t="shared" si="52"/>
        <v>0</v>
      </c>
      <c r="G455" s="7">
        <f t="shared" si="53"/>
        <v>13.085786475292181</v>
      </c>
    </row>
    <row r="456" spans="1:7" ht="16" thickBot="1">
      <c r="A456" s="4">
        <v>449</v>
      </c>
      <c r="B456" s="4">
        <v>40.758282983568343</v>
      </c>
      <c r="C456" s="4">
        <v>23.184318954094266</v>
      </c>
      <c r="E456" s="2">
        <f t="shared" ref="E456:E519" si="54">IF(B456&gt;C456, 1, 0)</f>
        <v>1</v>
      </c>
      <c r="F456" s="2">
        <f t="shared" ref="F456:F519" si="55">IF(B456&lt;C456, 1, 0)</f>
        <v>0</v>
      </c>
      <c r="G456" s="7">
        <f t="shared" ref="G456:G519" si="56">IF(B456&gt;C456,B456-C456,C456-B456)</f>
        <v>17.573964029474077</v>
      </c>
    </row>
    <row r="457" spans="1:7" ht="16" thickBot="1">
      <c r="A457" s="4">
        <v>450</v>
      </c>
      <c r="B457" s="4">
        <v>38.729580074757507</v>
      </c>
      <c r="C457" s="4">
        <v>22.625998591627429</v>
      </c>
      <c r="E457" s="2">
        <f t="shared" si="54"/>
        <v>1</v>
      </c>
      <c r="F457" s="2">
        <f t="shared" si="55"/>
        <v>0</v>
      </c>
      <c r="G457" s="7">
        <f t="shared" si="56"/>
        <v>16.103581483130078</v>
      </c>
    </row>
    <row r="458" spans="1:7" ht="16" thickBot="1">
      <c r="A458" s="4">
        <v>451</v>
      </c>
      <c r="B458" s="4">
        <v>37.986576239396712</v>
      </c>
      <c r="C458" s="4">
        <v>25.476219743202101</v>
      </c>
      <c r="E458" s="2">
        <f t="shared" si="54"/>
        <v>1</v>
      </c>
      <c r="F458" s="2">
        <f t="shared" si="55"/>
        <v>0</v>
      </c>
      <c r="G458" s="7">
        <f t="shared" si="56"/>
        <v>12.510356496194611</v>
      </c>
    </row>
    <row r="459" spans="1:7" ht="16" thickBot="1">
      <c r="A459" s="4">
        <v>452</v>
      </c>
      <c r="B459" s="4">
        <v>24.538507110149173</v>
      </c>
      <c r="C459" s="4">
        <v>34.887355426254111</v>
      </c>
      <c r="E459" s="2">
        <f t="shared" si="54"/>
        <v>0</v>
      </c>
      <c r="F459" s="2">
        <f t="shared" si="55"/>
        <v>1</v>
      </c>
      <c r="G459" s="7">
        <f t="shared" si="56"/>
        <v>10.348848316104938</v>
      </c>
    </row>
    <row r="460" spans="1:7" ht="16" thickBot="1">
      <c r="A460" s="4">
        <v>453</v>
      </c>
      <c r="B460" s="4">
        <v>35.042323770440888</v>
      </c>
      <c r="C460" s="4">
        <v>28.883859407384598</v>
      </c>
      <c r="E460" s="2">
        <f t="shared" si="54"/>
        <v>1</v>
      </c>
      <c r="F460" s="2">
        <f t="shared" si="55"/>
        <v>0</v>
      </c>
      <c r="G460" s="7">
        <f t="shared" si="56"/>
        <v>6.1584643630562894</v>
      </c>
    </row>
    <row r="461" spans="1:7" ht="16" thickBot="1">
      <c r="A461" s="4">
        <v>454</v>
      </c>
      <c r="B461" s="4">
        <v>23.714903844401721</v>
      </c>
      <c r="C461" s="4">
        <v>7.9289308010146442</v>
      </c>
      <c r="E461" s="2">
        <f t="shared" si="54"/>
        <v>1</v>
      </c>
      <c r="F461" s="2">
        <f t="shared" si="55"/>
        <v>0</v>
      </c>
      <c r="G461" s="7">
        <f t="shared" si="56"/>
        <v>15.785973043387077</v>
      </c>
    </row>
    <row r="462" spans="1:7" ht="16" thickBot="1">
      <c r="A462" s="4">
        <v>455</v>
      </c>
      <c r="B462" s="4">
        <v>34.191531312111181</v>
      </c>
      <c r="C462" s="4">
        <v>20.333104277638377</v>
      </c>
      <c r="E462" s="2">
        <f t="shared" si="54"/>
        <v>1</v>
      </c>
      <c r="F462" s="2">
        <f t="shared" si="55"/>
        <v>0</v>
      </c>
      <c r="G462" s="7">
        <f t="shared" si="56"/>
        <v>13.858427034472804</v>
      </c>
    </row>
    <row r="463" spans="1:7" ht="16" thickBot="1">
      <c r="A463" s="4">
        <v>456</v>
      </c>
      <c r="B463" s="4">
        <v>30.536170088257357</v>
      </c>
      <c r="C463" s="4">
        <v>27.555605286488799</v>
      </c>
      <c r="E463" s="2">
        <f t="shared" si="54"/>
        <v>1</v>
      </c>
      <c r="F463" s="2">
        <f t="shared" si="55"/>
        <v>0</v>
      </c>
      <c r="G463" s="7">
        <f t="shared" si="56"/>
        <v>2.9805648017685584</v>
      </c>
    </row>
    <row r="464" spans="1:7" ht="16" thickBot="1">
      <c r="A464" s="4">
        <v>457</v>
      </c>
      <c r="B464" s="4">
        <v>35.144199245106172</v>
      </c>
      <c r="C464" s="4">
        <v>17.966045336563091</v>
      </c>
      <c r="E464" s="2">
        <f t="shared" si="54"/>
        <v>1</v>
      </c>
      <c r="F464" s="2">
        <f t="shared" si="55"/>
        <v>0</v>
      </c>
      <c r="G464" s="7">
        <f t="shared" si="56"/>
        <v>17.178153908543081</v>
      </c>
    </row>
    <row r="465" spans="1:7" ht="16" thickBot="1">
      <c r="A465" s="4">
        <v>458</v>
      </c>
      <c r="B465" s="4">
        <v>36.986288046981294</v>
      </c>
      <c r="C465" s="4">
        <v>15.720449108996995</v>
      </c>
      <c r="E465" s="2">
        <f t="shared" si="54"/>
        <v>1</v>
      </c>
      <c r="F465" s="2">
        <f t="shared" si="55"/>
        <v>0</v>
      </c>
      <c r="G465" s="7">
        <f t="shared" si="56"/>
        <v>21.265838937984299</v>
      </c>
    </row>
    <row r="466" spans="1:7" ht="16" thickBot="1">
      <c r="A466" s="4">
        <v>459</v>
      </c>
      <c r="B466" s="4">
        <v>40.456393775680034</v>
      </c>
      <c r="C466" s="4">
        <v>13.416943502007408</v>
      </c>
      <c r="E466" s="2">
        <f t="shared" si="54"/>
        <v>1</v>
      </c>
      <c r="F466" s="2">
        <f t="shared" si="55"/>
        <v>0</v>
      </c>
      <c r="G466" s="7">
        <f t="shared" si="56"/>
        <v>27.039450273672628</v>
      </c>
    </row>
    <row r="467" spans="1:7" ht="16" thickBot="1">
      <c r="A467" s="4">
        <v>460</v>
      </c>
      <c r="B467" s="4">
        <v>31.831463832123926</v>
      </c>
      <c r="C467" s="4">
        <v>22.528375326830648</v>
      </c>
      <c r="E467" s="2">
        <f t="shared" si="54"/>
        <v>1</v>
      </c>
      <c r="F467" s="2">
        <f t="shared" si="55"/>
        <v>0</v>
      </c>
      <c r="G467" s="7">
        <f t="shared" si="56"/>
        <v>9.3030885052932781</v>
      </c>
    </row>
    <row r="468" spans="1:7" ht="16" thickBot="1">
      <c r="A468" s="4">
        <v>461</v>
      </c>
      <c r="B468" s="4">
        <v>25.383160330926493</v>
      </c>
      <c r="C468" s="4">
        <v>16.399187380978507</v>
      </c>
      <c r="E468" s="2">
        <f t="shared" si="54"/>
        <v>1</v>
      </c>
      <c r="F468" s="2">
        <f t="shared" si="55"/>
        <v>0</v>
      </c>
      <c r="G468" s="7">
        <f t="shared" si="56"/>
        <v>8.9839729499479866</v>
      </c>
    </row>
    <row r="469" spans="1:7" ht="16" thickBot="1">
      <c r="A469" s="4">
        <v>462</v>
      </c>
      <c r="B469" s="4">
        <v>31.923454977202745</v>
      </c>
      <c r="C469" s="4">
        <v>21.112256326089092</v>
      </c>
      <c r="E469" s="2">
        <f t="shared" si="54"/>
        <v>1</v>
      </c>
      <c r="F469" s="2">
        <f t="shared" si="55"/>
        <v>0</v>
      </c>
      <c r="G469" s="7">
        <f t="shared" si="56"/>
        <v>10.811198651113653</v>
      </c>
    </row>
    <row r="470" spans="1:7" ht="16" thickBot="1">
      <c r="A470" s="4">
        <v>463</v>
      </c>
      <c r="B470" s="4">
        <v>40.443131777577463</v>
      </c>
      <c r="C470" s="4">
        <v>22.69550055461411</v>
      </c>
      <c r="E470" s="2">
        <f t="shared" si="54"/>
        <v>1</v>
      </c>
      <c r="F470" s="2">
        <f t="shared" si="55"/>
        <v>0</v>
      </c>
      <c r="G470" s="7">
        <f t="shared" si="56"/>
        <v>17.747631222963353</v>
      </c>
    </row>
    <row r="471" spans="1:7" ht="16" thickBot="1">
      <c r="A471" s="4">
        <v>464</v>
      </c>
      <c r="B471" s="4">
        <v>28.303013372402933</v>
      </c>
      <c r="C471" s="4">
        <v>15.804073993335983</v>
      </c>
      <c r="E471" s="2">
        <f t="shared" si="54"/>
        <v>1</v>
      </c>
      <c r="F471" s="2">
        <f t="shared" si="55"/>
        <v>0</v>
      </c>
      <c r="G471" s="7">
        <f t="shared" si="56"/>
        <v>12.49893937906695</v>
      </c>
    </row>
    <row r="472" spans="1:7" ht="16" thickBot="1">
      <c r="A472" s="4">
        <v>465</v>
      </c>
      <c r="B472" s="4">
        <v>34.569684033122975</v>
      </c>
      <c r="C472" s="4">
        <v>22.139811297124716</v>
      </c>
      <c r="E472" s="2">
        <f t="shared" si="54"/>
        <v>1</v>
      </c>
      <c r="F472" s="2">
        <f t="shared" si="55"/>
        <v>0</v>
      </c>
      <c r="G472" s="7">
        <f t="shared" si="56"/>
        <v>12.429872735998259</v>
      </c>
    </row>
    <row r="473" spans="1:7" ht="16" thickBot="1">
      <c r="A473" s="4">
        <v>466</v>
      </c>
      <c r="B473" s="4">
        <v>34.908634741875716</v>
      </c>
      <c r="C473" s="4">
        <v>13.974067861847725</v>
      </c>
      <c r="E473" s="2">
        <f t="shared" si="54"/>
        <v>1</v>
      </c>
      <c r="F473" s="2">
        <f t="shared" si="55"/>
        <v>0</v>
      </c>
      <c r="G473" s="7">
        <f t="shared" si="56"/>
        <v>20.93456688002799</v>
      </c>
    </row>
    <row r="474" spans="1:7" ht="16" thickBot="1">
      <c r="A474" s="4">
        <v>467</v>
      </c>
      <c r="B474" s="4">
        <v>36.014787975838708</v>
      </c>
      <c r="C474" s="4">
        <v>18.057273871657952</v>
      </c>
      <c r="E474" s="2">
        <f t="shared" si="54"/>
        <v>1</v>
      </c>
      <c r="F474" s="2">
        <f t="shared" si="55"/>
        <v>0</v>
      </c>
      <c r="G474" s="7">
        <f t="shared" si="56"/>
        <v>17.957514104180756</v>
      </c>
    </row>
    <row r="475" spans="1:7" ht="16" thickBot="1">
      <c r="A475" s="4">
        <v>468</v>
      </c>
      <c r="B475" s="4">
        <v>29.764845335878611</v>
      </c>
      <c r="C475" s="4">
        <v>21.396316893275973</v>
      </c>
      <c r="E475" s="2">
        <f t="shared" si="54"/>
        <v>1</v>
      </c>
      <c r="F475" s="2">
        <f t="shared" si="55"/>
        <v>0</v>
      </c>
      <c r="G475" s="7">
        <f t="shared" si="56"/>
        <v>8.3685284426026385</v>
      </c>
    </row>
    <row r="476" spans="1:7" ht="16" thickBot="1">
      <c r="A476" s="4">
        <v>469</v>
      </c>
      <c r="B476" s="4">
        <v>38.218664719343025</v>
      </c>
      <c r="C476" s="4">
        <v>19.14648816688722</v>
      </c>
      <c r="E476" s="2">
        <f t="shared" si="54"/>
        <v>1</v>
      </c>
      <c r="F476" s="2">
        <f t="shared" si="55"/>
        <v>0</v>
      </c>
      <c r="G476" s="7">
        <f t="shared" si="56"/>
        <v>19.072176552455804</v>
      </c>
    </row>
    <row r="477" spans="1:7" ht="16" thickBot="1">
      <c r="A477" s="4">
        <v>470</v>
      </c>
      <c r="B477" s="4">
        <v>25.886973546260773</v>
      </c>
      <c r="C477" s="4">
        <v>11.40425650630789</v>
      </c>
      <c r="E477" s="2">
        <f t="shared" si="54"/>
        <v>1</v>
      </c>
      <c r="F477" s="2">
        <f t="shared" si="55"/>
        <v>0</v>
      </c>
      <c r="G477" s="7">
        <f t="shared" si="56"/>
        <v>14.482717039952883</v>
      </c>
    </row>
    <row r="478" spans="1:7" ht="16" thickBot="1">
      <c r="A478" s="4">
        <v>471</v>
      </c>
      <c r="B478" s="4">
        <v>33.32934210185617</v>
      </c>
      <c r="C478" s="4">
        <v>15.216658031859511</v>
      </c>
      <c r="E478" s="2">
        <f t="shared" si="54"/>
        <v>1</v>
      </c>
      <c r="F478" s="2">
        <f t="shared" si="55"/>
        <v>0</v>
      </c>
      <c r="G478" s="7">
        <f t="shared" si="56"/>
        <v>18.112684069996661</v>
      </c>
    </row>
    <row r="479" spans="1:7" ht="16" thickBot="1">
      <c r="A479" s="4">
        <v>472</v>
      </c>
      <c r="B479" s="4">
        <v>39.030791335330626</v>
      </c>
      <c r="C479" s="4">
        <v>7.0462063640220531</v>
      </c>
      <c r="E479" s="2">
        <f t="shared" si="54"/>
        <v>1</v>
      </c>
      <c r="F479" s="2">
        <f t="shared" si="55"/>
        <v>0</v>
      </c>
      <c r="G479" s="7">
        <f t="shared" si="56"/>
        <v>31.984584971308571</v>
      </c>
    </row>
    <row r="480" spans="1:7" ht="16" thickBot="1">
      <c r="A480" s="4">
        <v>473</v>
      </c>
      <c r="B480" s="4">
        <v>30.45238596025909</v>
      </c>
      <c r="C480" s="4">
        <v>25.348180476028837</v>
      </c>
      <c r="E480" s="2">
        <f t="shared" si="54"/>
        <v>1</v>
      </c>
      <c r="F480" s="2">
        <f t="shared" si="55"/>
        <v>0</v>
      </c>
      <c r="G480" s="7">
        <f t="shared" si="56"/>
        <v>5.1042054842302527</v>
      </c>
    </row>
    <row r="481" spans="1:7" ht="16" thickBot="1">
      <c r="A481" s="4">
        <v>474</v>
      </c>
      <c r="B481" s="4">
        <v>40.111593371204236</v>
      </c>
      <c r="C481" s="4">
        <v>23.70783382560203</v>
      </c>
      <c r="E481" s="2">
        <f t="shared" si="54"/>
        <v>1</v>
      </c>
      <c r="F481" s="2">
        <f t="shared" si="55"/>
        <v>0</v>
      </c>
      <c r="G481" s="7">
        <f t="shared" si="56"/>
        <v>16.403759545602206</v>
      </c>
    </row>
    <row r="482" spans="1:7" ht="16" thickBot="1">
      <c r="A482" s="4">
        <v>475</v>
      </c>
      <c r="B482" s="4">
        <v>39.006147599786459</v>
      </c>
      <c r="C482" s="4">
        <v>21.081206332850957</v>
      </c>
      <c r="E482" s="2">
        <f t="shared" si="54"/>
        <v>1</v>
      </c>
      <c r="F482" s="2">
        <f t="shared" si="55"/>
        <v>0</v>
      </c>
      <c r="G482" s="7">
        <f t="shared" si="56"/>
        <v>17.924941266935502</v>
      </c>
    </row>
    <row r="483" spans="1:7" ht="16" thickBot="1">
      <c r="A483" s="4">
        <v>476</v>
      </c>
      <c r="B483" s="4">
        <v>27.587958567315727</v>
      </c>
      <c r="C483" s="4">
        <v>23.16858678679268</v>
      </c>
      <c r="E483" s="2">
        <f t="shared" si="54"/>
        <v>1</v>
      </c>
      <c r="F483" s="2">
        <f t="shared" si="55"/>
        <v>0</v>
      </c>
      <c r="G483" s="7">
        <f t="shared" si="56"/>
        <v>4.419371780523047</v>
      </c>
    </row>
    <row r="484" spans="1:7" ht="16" thickBot="1">
      <c r="A484" s="4">
        <v>477</v>
      </c>
      <c r="B484" s="4">
        <v>37.159250159366451</v>
      </c>
      <c r="C484" s="4">
        <v>18.817436152661667</v>
      </c>
      <c r="E484" s="2">
        <f t="shared" si="54"/>
        <v>1</v>
      </c>
      <c r="F484" s="2">
        <f t="shared" si="55"/>
        <v>0</v>
      </c>
      <c r="G484" s="7">
        <f t="shared" si="56"/>
        <v>18.341814006704784</v>
      </c>
    </row>
    <row r="485" spans="1:7" ht="16" thickBot="1">
      <c r="A485" s="4">
        <v>478</v>
      </c>
      <c r="B485" s="4">
        <v>35.52427267111343</v>
      </c>
      <c r="C485" s="4">
        <v>22.822662701939258</v>
      </c>
      <c r="E485" s="2">
        <f t="shared" si="54"/>
        <v>1</v>
      </c>
      <c r="F485" s="2">
        <f t="shared" si="55"/>
        <v>0</v>
      </c>
      <c r="G485" s="7">
        <f t="shared" si="56"/>
        <v>12.701609969174172</v>
      </c>
    </row>
    <row r="486" spans="1:7" ht="16" thickBot="1">
      <c r="A486" s="4">
        <v>479</v>
      </c>
      <c r="B486" s="4">
        <v>22.337650732767326</v>
      </c>
      <c r="C486" s="4">
        <v>26.544344967988287</v>
      </c>
      <c r="E486" s="2">
        <f t="shared" si="54"/>
        <v>0</v>
      </c>
      <c r="F486" s="2">
        <f t="shared" si="55"/>
        <v>1</v>
      </c>
      <c r="G486" s="7">
        <f t="shared" si="56"/>
        <v>4.2066942352209615</v>
      </c>
    </row>
    <row r="487" spans="1:7" ht="16" thickBot="1">
      <c r="A487" s="4">
        <v>480</v>
      </c>
      <c r="B487" s="4">
        <v>31.925626880693152</v>
      </c>
      <c r="C487" s="4">
        <v>22.009162574522755</v>
      </c>
      <c r="E487" s="2">
        <f t="shared" si="54"/>
        <v>1</v>
      </c>
      <c r="F487" s="2">
        <f t="shared" si="55"/>
        <v>0</v>
      </c>
      <c r="G487" s="7">
        <f t="shared" si="56"/>
        <v>9.916464306170397</v>
      </c>
    </row>
    <row r="488" spans="1:7" ht="16" thickBot="1">
      <c r="A488" s="4">
        <v>481</v>
      </c>
      <c r="B488" s="4">
        <v>28.436692193708083</v>
      </c>
      <c r="C488" s="4">
        <v>20.514164581170164</v>
      </c>
      <c r="E488" s="2">
        <f t="shared" si="54"/>
        <v>1</v>
      </c>
      <c r="F488" s="2">
        <f t="shared" si="55"/>
        <v>0</v>
      </c>
      <c r="G488" s="7">
        <f t="shared" si="56"/>
        <v>7.9225276125379196</v>
      </c>
    </row>
    <row r="489" spans="1:7" ht="16" thickBot="1">
      <c r="A489" s="4">
        <v>482</v>
      </c>
      <c r="B489" s="4">
        <v>33.344948608920554</v>
      </c>
      <c r="C489" s="4">
        <v>16.962846729870932</v>
      </c>
      <c r="E489" s="2">
        <f t="shared" si="54"/>
        <v>1</v>
      </c>
      <c r="F489" s="2">
        <f t="shared" si="55"/>
        <v>0</v>
      </c>
      <c r="G489" s="7">
        <f t="shared" si="56"/>
        <v>16.382101879049621</v>
      </c>
    </row>
    <row r="490" spans="1:7" ht="16" thickBot="1">
      <c r="A490" s="4">
        <v>483</v>
      </c>
      <c r="B490" s="4">
        <v>49.005702794413921</v>
      </c>
      <c r="C490" s="4">
        <v>27.961747719123068</v>
      </c>
      <c r="E490" s="2">
        <f t="shared" si="54"/>
        <v>1</v>
      </c>
      <c r="F490" s="2">
        <f t="shared" si="55"/>
        <v>0</v>
      </c>
      <c r="G490" s="7">
        <f t="shared" si="56"/>
        <v>21.043955075290853</v>
      </c>
    </row>
    <row r="491" spans="1:7" ht="16" thickBot="1">
      <c r="A491" s="4">
        <v>484</v>
      </c>
      <c r="B491" s="4">
        <v>40.275858784496883</v>
      </c>
      <c r="C491" s="4">
        <v>15.178820105958067</v>
      </c>
      <c r="E491" s="2">
        <f t="shared" si="54"/>
        <v>1</v>
      </c>
      <c r="F491" s="2">
        <f t="shared" si="55"/>
        <v>0</v>
      </c>
      <c r="G491" s="7">
        <f t="shared" si="56"/>
        <v>25.097038678538816</v>
      </c>
    </row>
    <row r="492" spans="1:7" ht="16" thickBot="1">
      <c r="A492" s="4">
        <v>485</v>
      </c>
      <c r="B492" s="4">
        <v>34.288200152746739</v>
      </c>
      <c r="C492" s="4">
        <v>17.120854186553547</v>
      </c>
      <c r="E492" s="2">
        <f t="shared" si="54"/>
        <v>1</v>
      </c>
      <c r="F492" s="2">
        <f t="shared" si="55"/>
        <v>0</v>
      </c>
      <c r="G492" s="7">
        <f t="shared" si="56"/>
        <v>17.167345966193192</v>
      </c>
    </row>
    <row r="493" spans="1:7" ht="16" thickBot="1">
      <c r="A493" s="4">
        <v>486</v>
      </c>
      <c r="B493" s="4">
        <v>25.678483235372543</v>
      </c>
      <c r="C493" s="4">
        <v>25.235192172523984</v>
      </c>
      <c r="E493" s="2">
        <f t="shared" si="54"/>
        <v>1</v>
      </c>
      <c r="F493" s="2">
        <f t="shared" si="55"/>
        <v>0</v>
      </c>
      <c r="G493" s="7">
        <f t="shared" si="56"/>
        <v>0.44329106284855868</v>
      </c>
    </row>
    <row r="494" spans="1:7" ht="16" thickBot="1">
      <c r="A494" s="4">
        <v>487</v>
      </c>
      <c r="B494" s="4">
        <v>24.591782955639271</v>
      </c>
      <c r="C494" s="4">
        <v>30.726866525105695</v>
      </c>
      <c r="E494" s="2">
        <f t="shared" si="54"/>
        <v>0</v>
      </c>
      <c r="F494" s="2">
        <f t="shared" si="55"/>
        <v>1</v>
      </c>
      <c r="G494" s="7">
        <f t="shared" si="56"/>
        <v>6.1350835694664241</v>
      </c>
    </row>
    <row r="495" spans="1:7" ht="16" thickBot="1">
      <c r="A495" s="4">
        <v>488</v>
      </c>
      <c r="B495" s="4">
        <v>34.198312797389185</v>
      </c>
      <c r="C495" s="4">
        <v>13.687330346106732</v>
      </c>
      <c r="E495" s="2">
        <f t="shared" si="54"/>
        <v>1</v>
      </c>
      <c r="F495" s="2">
        <f t="shared" si="55"/>
        <v>0</v>
      </c>
      <c r="G495" s="7">
        <f t="shared" si="56"/>
        <v>20.510982451282452</v>
      </c>
    </row>
    <row r="496" spans="1:7" ht="16" thickBot="1">
      <c r="A496" s="4">
        <v>489</v>
      </c>
      <c r="B496" s="4">
        <v>19.959651085302745</v>
      </c>
      <c r="C496" s="4">
        <v>9.8957488604519916</v>
      </c>
      <c r="E496" s="2">
        <f t="shared" si="54"/>
        <v>1</v>
      </c>
      <c r="F496" s="2">
        <f t="shared" si="55"/>
        <v>0</v>
      </c>
      <c r="G496" s="7">
        <f t="shared" si="56"/>
        <v>10.063902224850754</v>
      </c>
    </row>
    <row r="497" spans="1:7" ht="16" thickBot="1">
      <c r="A497" s="4">
        <v>490</v>
      </c>
      <c r="B497" s="4">
        <v>24.488772669388965</v>
      </c>
      <c r="C497" s="4">
        <v>19.516501908878571</v>
      </c>
      <c r="E497" s="2">
        <f t="shared" si="54"/>
        <v>1</v>
      </c>
      <c r="F497" s="2">
        <f t="shared" si="55"/>
        <v>0</v>
      </c>
      <c r="G497" s="7">
        <f t="shared" si="56"/>
        <v>4.9722707605103942</v>
      </c>
    </row>
    <row r="498" spans="1:7" ht="16" thickBot="1">
      <c r="A498" s="4">
        <v>491</v>
      </c>
      <c r="B498" s="4">
        <v>29.417212891472715</v>
      </c>
      <c r="C498" s="4">
        <v>11.65310520761323</v>
      </c>
      <c r="E498" s="2">
        <f t="shared" si="54"/>
        <v>1</v>
      </c>
      <c r="F498" s="2">
        <f t="shared" si="55"/>
        <v>0</v>
      </c>
      <c r="G498" s="7">
        <f t="shared" si="56"/>
        <v>17.764107683859486</v>
      </c>
    </row>
    <row r="499" spans="1:7" ht="16" thickBot="1">
      <c r="A499" s="4">
        <v>492</v>
      </c>
      <c r="B499" s="4">
        <v>32.049179683251346</v>
      </c>
      <c r="C499" s="4">
        <v>19.281903613335427</v>
      </c>
      <c r="E499" s="2">
        <f t="shared" si="54"/>
        <v>1</v>
      </c>
      <c r="F499" s="2">
        <f t="shared" si="55"/>
        <v>0</v>
      </c>
      <c r="G499" s="7">
        <f t="shared" si="56"/>
        <v>12.767276069915919</v>
      </c>
    </row>
    <row r="500" spans="1:7" ht="16" thickBot="1">
      <c r="A500" s="4">
        <v>493</v>
      </c>
      <c r="B500" s="4">
        <v>38.672235000470742</v>
      </c>
      <c r="C500" s="4">
        <v>19.451041965680712</v>
      </c>
      <c r="E500" s="2">
        <f t="shared" si="54"/>
        <v>1</v>
      </c>
      <c r="F500" s="2">
        <f t="shared" si="55"/>
        <v>0</v>
      </c>
      <c r="G500" s="7">
        <f t="shared" si="56"/>
        <v>19.22119303479003</v>
      </c>
    </row>
    <row r="501" spans="1:7" ht="16" thickBot="1">
      <c r="A501" s="4">
        <v>494</v>
      </c>
      <c r="B501" s="4">
        <v>32.433423903891764</v>
      </c>
      <c r="C501" s="4">
        <v>24.235108756813297</v>
      </c>
      <c r="E501" s="2">
        <f t="shared" si="54"/>
        <v>1</v>
      </c>
      <c r="F501" s="2">
        <f t="shared" si="55"/>
        <v>0</v>
      </c>
      <c r="G501" s="7">
        <f t="shared" si="56"/>
        <v>8.1983151470784676</v>
      </c>
    </row>
    <row r="502" spans="1:7" ht="16" thickBot="1">
      <c r="A502" s="4">
        <v>495</v>
      </c>
      <c r="B502" s="4">
        <v>37.875048616081259</v>
      </c>
      <c r="C502" s="4">
        <v>11.918345630659367</v>
      </c>
      <c r="E502" s="2">
        <f t="shared" si="54"/>
        <v>1</v>
      </c>
      <c r="F502" s="2">
        <f t="shared" si="55"/>
        <v>0</v>
      </c>
      <c r="G502" s="7">
        <f t="shared" si="56"/>
        <v>25.956702985421892</v>
      </c>
    </row>
    <row r="503" spans="1:7" ht="16" thickBot="1">
      <c r="A503" s="4">
        <v>496</v>
      </c>
      <c r="B503" s="4">
        <v>41.718459282560381</v>
      </c>
      <c r="C503" s="4">
        <v>16.54253743875319</v>
      </c>
      <c r="E503" s="2">
        <f t="shared" si="54"/>
        <v>1</v>
      </c>
      <c r="F503" s="2">
        <f t="shared" si="55"/>
        <v>0</v>
      </c>
      <c r="G503" s="7">
        <f t="shared" si="56"/>
        <v>25.175921843807192</v>
      </c>
    </row>
    <row r="504" spans="1:7" ht="16" thickBot="1">
      <c r="A504" s="4">
        <v>497</v>
      </c>
      <c r="B504" s="4">
        <v>36.614579974494632</v>
      </c>
      <c r="C504" s="4">
        <v>29.330881600228079</v>
      </c>
      <c r="E504" s="2">
        <f t="shared" si="54"/>
        <v>1</v>
      </c>
      <c r="F504" s="2">
        <f t="shared" si="55"/>
        <v>0</v>
      </c>
      <c r="G504" s="7">
        <f t="shared" si="56"/>
        <v>7.2836983742665531</v>
      </c>
    </row>
    <row r="505" spans="1:7" ht="16" thickBot="1">
      <c r="A505" s="4">
        <v>498</v>
      </c>
      <c r="B505" s="4">
        <v>37.040125758997405</v>
      </c>
      <c r="C505" s="4">
        <v>15.764393430035604</v>
      </c>
      <c r="E505" s="2">
        <f t="shared" si="54"/>
        <v>1</v>
      </c>
      <c r="F505" s="2">
        <f t="shared" si="55"/>
        <v>0</v>
      </c>
      <c r="G505" s="7">
        <f t="shared" si="56"/>
        <v>21.275732328961801</v>
      </c>
    </row>
    <row r="506" spans="1:7" ht="16" thickBot="1">
      <c r="A506" s="4">
        <v>499</v>
      </c>
      <c r="B506" s="4">
        <v>31.373200769255689</v>
      </c>
      <c r="C506" s="4">
        <v>22.519579851939362</v>
      </c>
      <c r="E506" s="2">
        <f t="shared" si="54"/>
        <v>1</v>
      </c>
      <c r="F506" s="2">
        <f t="shared" si="55"/>
        <v>0</v>
      </c>
      <c r="G506" s="7">
        <f t="shared" si="56"/>
        <v>8.8536209173163272</v>
      </c>
    </row>
    <row r="507" spans="1:7" ht="16" thickBot="1">
      <c r="A507" s="4">
        <v>500</v>
      </c>
      <c r="B507" s="4">
        <v>46.530724997567454</v>
      </c>
      <c r="C507" s="4">
        <v>8.7850956700254539</v>
      </c>
      <c r="E507" s="2">
        <f t="shared" si="54"/>
        <v>1</v>
      </c>
      <c r="F507" s="2">
        <f t="shared" si="55"/>
        <v>0</v>
      </c>
      <c r="G507" s="7">
        <f t="shared" si="56"/>
        <v>37.745629327541998</v>
      </c>
    </row>
    <row r="508" spans="1:7" ht="16" thickBot="1">
      <c r="A508" s="4">
        <v>501</v>
      </c>
      <c r="B508" s="4">
        <v>31.136369747840874</v>
      </c>
      <c r="C508" s="4">
        <v>12.786554986531531</v>
      </c>
      <c r="E508" s="2">
        <f t="shared" si="54"/>
        <v>1</v>
      </c>
      <c r="F508" s="2">
        <f t="shared" si="55"/>
        <v>0</v>
      </c>
      <c r="G508" s="7">
        <f t="shared" si="56"/>
        <v>18.349814761309343</v>
      </c>
    </row>
    <row r="509" spans="1:7" ht="16" thickBot="1">
      <c r="A509" s="4">
        <v>502</v>
      </c>
      <c r="B509" s="4">
        <v>34.43417162846908</v>
      </c>
      <c r="C509" s="4">
        <v>22.563761104080232</v>
      </c>
      <c r="E509" s="2">
        <f t="shared" si="54"/>
        <v>1</v>
      </c>
      <c r="F509" s="2">
        <f t="shared" si="55"/>
        <v>0</v>
      </c>
      <c r="G509" s="7">
        <f t="shared" si="56"/>
        <v>11.870410524388848</v>
      </c>
    </row>
    <row r="510" spans="1:7" ht="16" thickBot="1">
      <c r="A510" s="4">
        <v>503</v>
      </c>
      <c r="B510" s="4">
        <v>32.347574943802037</v>
      </c>
      <c r="C510" s="4">
        <v>11.664696402497416</v>
      </c>
      <c r="E510" s="2">
        <f t="shared" si="54"/>
        <v>1</v>
      </c>
      <c r="F510" s="2">
        <f t="shared" si="55"/>
        <v>0</v>
      </c>
      <c r="G510" s="7">
        <f t="shared" si="56"/>
        <v>20.682878541304621</v>
      </c>
    </row>
    <row r="511" spans="1:7" ht="16" thickBot="1">
      <c r="A511" s="4">
        <v>504</v>
      </c>
      <c r="B511" s="4">
        <v>27.808000789565853</v>
      </c>
      <c r="C511" s="4">
        <v>21.459701238546465</v>
      </c>
      <c r="E511" s="2">
        <f t="shared" si="54"/>
        <v>1</v>
      </c>
      <c r="F511" s="2">
        <f t="shared" si="55"/>
        <v>0</v>
      </c>
      <c r="G511" s="7">
        <f t="shared" si="56"/>
        <v>6.3482995510193874</v>
      </c>
    </row>
    <row r="512" spans="1:7" ht="16" thickBot="1">
      <c r="A512" s="4">
        <v>505</v>
      </c>
      <c r="B512" s="4">
        <v>30.418080551522138</v>
      </c>
      <c r="C512" s="4">
        <v>12.447802496056186</v>
      </c>
      <c r="E512" s="2">
        <f t="shared" si="54"/>
        <v>1</v>
      </c>
      <c r="F512" s="2">
        <f t="shared" si="55"/>
        <v>0</v>
      </c>
      <c r="G512" s="7">
        <f t="shared" si="56"/>
        <v>17.970278055465954</v>
      </c>
    </row>
    <row r="513" spans="1:7" ht="16" thickBot="1">
      <c r="A513" s="4">
        <v>506</v>
      </c>
      <c r="B513" s="4">
        <v>29.948926292449862</v>
      </c>
      <c r="C513" s="4">
        <v>27.591353563059052</v>
      </c>
      <c r="E513" s="2">
        <f t="shared" si="54"/>
        <v>1</v>
      </c>
      <c r="F513" s="2">
        <f t="shared" si="55"/>
        <v>0</v>
      </c>
      <c r="G513" s="7">
        <f t="shared" si="56"/>
        <v>2.3575727293908102</v>
      </c>
    </row>
    <row r="514" spans="1:7" ht="16" thickBot="1">
      <c r="A514" s="4">
        <v>507</v>
      </c>
      <c r="B514" s="4">
        <v>30.048398425540455</v>
      </c>
      <c r="C514" s="4">
        <v>20.686654074667146</v>
      </c>
      <c r="E514" s="2">
        <f t="shared" si="54"/>
        <v>1</v>
      </c>
      <c r="F514" s="2">
        <f t="shared" si="55"/>
        <v>0</v>
      </c>
      <c r="G514" s="7">
        <f t="shared" si="56"/>
        <v>9.3617443508733089</v>
      </c>
    </row>
    <row r="515" spans="1:7" ht="16" thickBot="1">
      <c r="A515" s="4">
        <v>508</v>
      </c>
      <c r="B515" s="4">
        <v>24.359284761756609</v>
      </c>
      <c r="C515" s="4">
        <v>15.357487652774475</v>
      </c>
      <c r="E515" s="2">
        <f t="shared" si="54"/>
        <v>1</v>
      </c>
      <c r="F515" s="2">
        <f t="shared" si="55"/>
        <v>0</v>
      </c>
      <c r="G515" s="7">
        <f t="shared" si="56"/>
        <v>9.0017971089821334</v>
      </c>
    </row>
    <row r="516" spans="1:7" ht="16" thickBot="1">
      <c r="A516" s="4">
        <v>509</v>
      </c>
      <c r="B516" s="4">
        <v>26.120405345473582</v>
      </c>
      <c r="C516" s="4">
        <v>17.27541330430487</v>
      </c>
      <c r="E516" s="2">
        <f t="shared" si="54"/>
        <v>1</v>
      </c>
      <c r="F516" s="2">
        <f t="shared" si="55"/>
        <v>0</v>
      </c>
      <c r="G516" s="7">
        <f t="shared" si="56"/>
        <v>8.8449920411687124</v>
      </c>
    </row>
    <row r="517" spans="1:7" ht="16" thickBot="1">
      <c r="A517" s="4">
        <v>510</v>
      </c>
      <c r="B517" s="4">
        <v>30.009346927360006</v>
      </c>
      <c r="C517" s="4">
        <v>13.782335557705814</v>
      </c>
      <c r="E517" s="2">
        <f t="shared" si="54"/>
        <v>1</v>
      </c>
      <c r="F517" s="2">
        <f t="shared" si="55"/>
        <v>0</v>
      </c>
      <c r="G517" s="7">
        <f t="shared" si="56"/>
        <v>16.227011369654193</v>
      </c>
    </row>
    <row r="518" spans="1:7" ht="16" thickBot="1">
      <c r="A518" s="4">
        <v>511</v>
      </c>
      <c r="B518" s="4">
        <v>27.50927016312815</v>
      </c>
      <c r="C518" s="4">
        <v>22.761724587061746</v>
      </c>
      <c r="E518" s="2">
        <f t="shared" si="54"/>
        <v>1</v>
      </c>
      <c r="F518" s="2">
        <f t="shared" si="55"/>
        <v>0</v>
      </c>
      <c r="G518" s="7">
        <f t="shared" si="56"/>
        <v>4.747545576066404</v>
      </c>
    </row>
    <row r="519" spans="1:7" ht="16" thickBot="1">
      <c r="A519" s="4">
        <v>512</v>
      </c>
      <c r="B519" s="4">
        <v>33.146773423813649</v>
      </c>
      <c r="C519" s="4">
        <v>12.835133718784206</v>
      </c>
      <c r="E519" s="2">
        <f t="shared" si="54"/>
        <v>1</v>
      </c>
      <c r="F519" s="2">
        <f t="shared" si="55"/>
        <v>0</v>
      </c>
      <c r="G519" s="7">
        <f t="shared" si="56"/>
        <v>20.311639705029442</v>
      </c>
    </row>
    <row r="520" spans="1:7" ht="16" thickBot="1">
      <c r="A520" s="4">
        <v>513</v>
      </c>
      <c r="B520" s="4">
        <v>45.194066392767184</v>
      </c>
      <c r="C520" s="4">
        <v>25.767445490589747</v>
      </c>
      <c r="E520" s="2">
        <f t="shared" ref="E520:E583" si="57">IF(B520&gt;C520, 1, 0)</f>
        <v>1</v>
      </c>
      <c r="F520" s="2">
        <f t="shared" ref="F520:F583" si="58">IF(B520&lt;C520, 1, 0)</f>
        <v>0</v>
      </c>
      <c r="G520" s="7">
        <f t="shared" ref="G520:G583" si="59">IF(B520&gt;C520,B520-C520,C520-B520)</f>
        <v>19.426620902177437</v>
      </c>
    </row>
    <row r="521" spans="1:7" ht="16" thickBot="1">
      <c r="A521" s="4">
        <v>514</v>
      </c>
      <c r="B521" s="4">
        <v>14.74676041182655</v>
      </c>
      <c r="C521" s="4">
        <v>11.91383281567979</v>
      </c>
      <c r="E521" s="2">
        <f t="shared" si="57"/>
        <v>1</v>
      </c>
      <c r="F521" s="2">
        <f t="shared" si="58"/>
        <v>0</v>
      </c>
      <c r="G521" s="7">
        <f t="shared" si="59"/>
        <v>2.8329275961467602</v>
      </c>
    </row>
    <row r="522" spans="1:7" ht="16" thickBot="1">
      <c r="A522" s="4">
        <v>515</v>
      </c>
      <c r="B522" s="4">
        <v>33.729317699125765</v>
      </c>
      <c r="C522" s="4">
        <v>4.9971727614901269</v>
      </c>
      <c r="E522" s="2">
        <f t="shared" si="57"/>
        <v>1</v>
      </c>
      <c r="F522" s="2">
        <f t="shared" si="58"/>
        <v>0</v>
      </c>
      <c r="G522" s="7">
        <f t="shared" si="59"/>
        <v>28.732144937635638</v>
      </c>
    </row>
    <row r="523" spans="1:7" ht="16" thickBot="1">
      <c r="A523" s="4">
        <v>516</v>
      </c>
      <c r="B523" s="4">
        <v>26.156158365279577</v>
      </c>
      <c r="C523" s="4">
        <v>30.962058904847687</v>
      </c>
      <c r="E523" s="2">
        <f t="shared" si="57"/>
        <v>0</v>
      </c>
      <c r="F523" s="2">
        <f t="shared" si="58"/>
        <v>1</v>
      </c>
      <c r="G523" s="7">
        <f t="shared" si="59"/>
        <v>4.8059005395681105</v>
      </c>
    </row>
    <row r="524" spans="1:7" ht="16" thickBot="1">
      <c r="A524" s="4">
        <v>517</v>
      </c>
      <c r="B524" s="4">
        <v>23.773699357011644</v>
      </c>
      <c r="C524" s="4">
        <v>12.148095323871171</v>
      </c>
      <c r="E524" s="2">
        <f t="shared" si="57"/>
        <v>1</v>
      </c>
      <c r="F524" s="2">
        <f t="shared" si="58"/>
        <v>0</v>
      </c>
      <c r="G524" s="7">
        <f t="shared" si="59"/>
        <v>11.625604033140473</v>
      </c>
    </row>
    <row r="525" spans="1:7" ht="16" thickBot="1">
      <c r="A525" s="4">
        <v>518</v>
      </c>
      <c r="B525" s="4">
        <v>27.024721551218562</v>
      </c>
      <c r="C525" s="4">
        <v>18.525083162443647</v>
      </c>
      <c r="E525" s="2">
        <f t="shared" si="57"/>
        <v>1</v>
      </c>
      <c r="F525" s="2">
        <f t="shared" si="58"/>
        <v>0</v>
      </c>
      <c r="G525" s="7">
        <f t="shared" si="59"/>
        <v>8.4996383887749154</v>
      </c>
    </row>
    <row r="526" spans="1:7" ht="16" thickBot="1">
      <c r="A526" s="4">
        <v>519</v>
      </c>
      <c r="B526" s="4">
        <v>34.469344518119208</v>
      </c>
      <c r="C526" s="4">
        <v>22.876306198214138</v>
      </c>
      <c r="E526" s="2">
        <f t="shared" si="57"/>
        <v>1</v>
      </c>
      <c r="F526" s="2">
        <f t="shared" si="58"/>
        <v>0</v>
      </c>
      <c r="G526" s="7">
        <f t="shared" si="59"/>
        <v>11.593038319905069</v>
      </c>
    </row>
    <row r="527" spans="1:7" ht="16" thickBot="1">
      <c r="A527" s="4">
        <v>520</v>
      </c>
      <c r="B527" s="4">
        <v>32.978065269769779</v>
      </c>
      <c r="C527" s="4">
        <v>25.956861125689681</v>
      </c>
      <c r="E527" s="2">
        <f t="shared" si="57"/>
        <v>1</v>
      </c>
      <c r="F527" s="2">
        <f t="shared" si="58"/>
        <v>0</v>
      </c>
      <c r="G527" s="7">
        <f t="shared" si="59"/>
        <v>7.0212041440800981</v>
      </c>
    </row>
    <row r="528" spans="1:7" ht="16" thickBot="1">
      <c r="A528" s="4">
        <v>521</v>
      </c>
      <c r="B528" s="4">
        <v>29.138536402311452</v>
      </c>
      <c r="C528" s="4">
        <v>13.845240548252978</v>
      </c>
      <c r="E528" s="2">
        <f t="shared" si="57"/>
        <v>1</v>
      </c>
      <c r="F528" s="2">
        <f t="shared" si="58"/>
        <v>0</v>
      </c>
      <c r="G528" s="7">
        <f t="shared" si="59"/>
        <v>15.293295854058474</v>
      </c>
    </row>
    <row r="529" spans="1:7" ht="16" thickBot="1">
      <c r="A529" s="4">
        <v>522</v>
      </c>
      <c r="B529" s="4">
        <v>34.345262218372682</v>
      </c>
      <c r="C529" s="4">
        <v>27.626488155291945</v>
      </c>
      <c r="E529" s="2">
        <f t="shared" si="57"/>
        <v>1</v>
      </c>
      <c r="F529" s="2">
        <f t="shared" si="58"/>
        <v>0</v>
      </c>
      <c r="G529" s="7">
        <f t="shared" si="59"/>
        <v>6.7187740630807369</v>
      </c>
    </row>
    <row r="530" spans="1:7" ht="16" thickBot="1">
      <c r="A530" s="4">
        <v>523</v>
      </c>
      <c r="B530" s="4">
        <v>30.349557048325302</v>
      </c>
      <c r="C530" s="4">
        <v>35.264680476147994</v>
      </c>
      <c r="E530" s="2">
        <f t="shared" si="57"/>
        <v>0</v>
      </c>
      <c r="F530" s="2">
        <f t="shared" si="58"/>
        <v>1</v>
      </c>
      <c r="G530" s="7">
        <f t="shared" si="59"/>
        <v>4.9151234278226923</v>
      </c>
    </row>
    <row r="531" spans="1:7" ht="16" thickBot="1">
      <c r="A531" s="4">
        <v>524</v>
      </c>
      <c r="B531" s="4">
        <v>29.570401022301482</v>
      </c>
      <c r="C531" s="4">
        <v>9.1518260621273697</v>
      </c>
      <c r="E531" s="2">
        <f t="shared" si="57"/>
        <v>1</v>
      </c>
      <c r="F531" s="2">
        <f t="shared" si="58"/>
        <v>0</v>
      </c>
      <c r="G531" s="7">
        <f t="shared" si="59"/>
        <v>20.418574960174112</v>
      </c>
    </row>
    <row r="532" spans="1:7" ht="16" thickBot="1">
      <c r="A532" s="4">
        <v>525</v>
      </c>
      <c r="B532" s="4">
        <v>30.974140882175586</v>
      </c>
      <c r="C532" s="4">
        <v>31.045437403742348</v>
      </c>
      <c r="E532" s="2">
        <f t="shared" si="57"/>
        <v>0</v>
      </c>
      <c r="F532" s="2">
        <f t="shared" si="58"/>
        <v>1</v>
      </c>
      <c r="G532" s="7">
        <f t="shared" si="59"/>
        <v>7.1296521566761584E-2</v>
      </c>
    </row>
    <row r="533" spans="1:7" ht="16" thickBot="1">
      <c r="A533" s="4">
        <v>526</v>
      </c>
      <c r="B533" s="4">
        <v>29.151384445415758</v>
      </c>
      <c r="C533" s="4">
        <v>24.622492445228879</v>
      </c>
      <c r="E533" s="2">
        <f t="shared" si="57"/>
        <v>1</v>
      </c>
      <c r="F533" s="2">
        <f t="shared" si="58"/>
        <v>0</v>
      </c>
      <c r="G533" s="7">
        <f t="shared" si="59"/>
        <v>4.5288920001868789</v>
      </c>
    </row>
    <row r="534" spans="1:7" ht="16" thickBot="1">
      <c r="A534" s="4">
        <v>527</v>
      </c>
      <c r="B534" s="4">
        <v>24.99608950312129</v>
      </c>
      <c r="C534" s="4">
        <v>19.315566038409905</v>
      </c>
      <c r="E534" s="2">
        <f t="shared" si="57"/>
        <v>1</v>
      </c>
      <c r="F534" s="2">
        <f t="shared" si="58"/>
        <v>0</v>
      </c>
      <c r="G534" s="7">
        <f t="shared" si="59"/>
        <v>5.6805234647113849</v>
      </c>
    </row>
    <row r="535" spans="1:7" ht="16" thickBot="1">
      <c r="A535" s="4">
        <v>528</v>
      </c>
      <c r="B535" s="4">
        <v>28.166706323931674</v>
      </c>
      <c r="C535" s="4">
        <v>22.524859539447277</v>
      </c>
      <c r="E535" s="2">
        <f t="shared" si="57"/>
        <v>1</v>
      </c>
      <c r="F535" s="2">
        <f t="shared" si="58"/>
        <v>0</v>
      </c>
      <c r="G535" s="7">
        <f t="shared" si="59"/>
        <v>5.6418467844843967</v>
      </c>
    </row>
    <row r="536" spans="1:7" ht="16" thickBot="1">
      <c r="A536" s="4">
        <v>529</v>
      </c>
      <c r="B536" s="4">
        <v>32.249834960035237</v>
      </c>
      <c r="C536" s="4">
        <v>25.57559836284149</v>
      </c>
      <c r="E536" s="2">
        <f t="shared" si="57"/>
        <v>1</v>
      </c>
      <c r="F536" s="2">
        <f t="shared" si="58"/>
        <v>0</v>
      </c>
      <c r="G536" s="7">
        <f t="shared" si="59"/>
        <v>6.6742365971937474</v>
      </c>
    </row>
    <row r="537" spans="1:7" ht="16" thickBot="1">
      <c r="A537" s="4">
        <v>530</v>
      </c>
      <c r="B537" s="4">
        <v>23.88494010096592</v>
      </c>
      <c r="C537" s="4">
        <v>13.225946017539645</v>
      </c>
      <c r="E537" s="2">
        <f t="shared" si="57"/>
        <v>1</v>
      </c>
      <c r="F537" s="2">
        <f t="shared" si="58"/>
        <v>0</v>
      </c>
      <c r="G537" s="7">
        <f t="shared" si="59"/>
        <v>10.658994083426276</v>
      </c>
    </row>
    <row r="538" spans="1:7" ht="16" thickBot="1">
      <c r="A538" s="4">
        <v>531</v>
      </c>
      <c r="B538" s="4">
        <v>38.668137450010214</v>
      </c>
      <c r="C538" s="4">
        <v>18.881843978490565</v>
      </c>
      <c r="E538" s="2">
        <f t="shared" si="57"/>
        <v>1</v>
      </c>
      <c r="F538" s="2">
        <f t="shared" si="58"/>
        <v>0</v>
      </c>
      <c r="G538" s="7">
        <f t="shared" si="59"/>
        <v>19.786293471519649</v>
      </c>
    </row>
    <row r="539" spans="1:7" ht="16" thickBot="1">
      <c r="A539" s="4">
        <v>532</v>
      </c>
      <c r="B539" s="4">
        <v>32.550113419745571</v>
      </c>
      <c r="C539" s="4">
        <v>14.270176785044828</v>
      </c>
      <c r="E539" s="2">
        <f t="shared" si="57"/>
        <v>1</v>
      </c>
      <c r="F539" s="2">
        <f t="shared" si="58"/>
        <v>0</v>
      </c>
      <c r="G539" s="7">
        <f t="shared" si="59"/>
        <v>18.279936634700743</v>
      </c>
    </row>
    <row r="540" spans="1:7" ht="16" thickBot="1">
      <c r="A540" s="4">
        <v>533</v>
      </c>
      <c r="B540" s="4">
        <v>37.600041123423679</v>
      </c>
      <c r="C540" s="4">
        <v>16.636924357046521</v>
      </c>
      <c r="E540" s="2">
        <f t="shared" si="57"/>
        <v>1</v>
      </c>
      <c r="F540" s="2">
        <f t="shared" si="58"/>
        <v>0</v>
      </c>
      <c r="G540" s="7">
        <f t="shared" si="59"/>
        <v>20.963116766377158</v>
      </c>
    </row>
    <row r="541" spans="1:7" ht="16" thickBot="1">
      <c r="A541" s="4">
        <v>534</v>
      </c>
      <c r="B541" s="4">
        <v>29.711072546182947</v>
      </c>
      <c r="C541" s="4">
        <v>9.9819761833220326</v>
      </c>
      <c r="E541" s="2">
        <f t="shared" si="57"/>
        <v>1</v>
      </c>
      <c r="F541" s="2">
        <f t="shared" si="58"/>
        <v>0</v>
      </c>
      <c r="G541" s="7">
        <f t="shared" si="59"/>
        <v>19.729096362860915</v>
      </c>
    </row>
    <row r="542" spans="1:7" ht="16" thickBot="1">
      <c r="A542" s="4">
        <v>535</v>
      </c>
      <c r="B542" s="4">
        <v>33.640171153512874</v>
      </c>
      <c r="C542" s="4">
        <v>14.476377483311122</v>
      </c>
      <c r="E542" s="2">
        <f t="shared" si="57"/>
        <v>1</v>
      </c>
      <c r="F542" s="2">
        <f t="shared" si="58"/>
        <v>0</v>
      </c>
      <c r="G542" s="7">
        <f t="shared" si="59"/>
        <v>19.163793670201752</v>
      </c>
    </row>
    <row r="543" spans="1:7" ht="16" thickBot="1">
      <c r="A543" s="4">
        <v>536</v>
      </c>
      <c r="B543" s="4">
        <v>32.054892471573012</v>
      </c>
      <c r="C543" s="4">
        <v>29.644684090920123</v>
      </c>
      <c r="E543" s="2">
        <f t="shared" si="57"/>
        <v>1</v>
      </c>
      <c r="F543" s="2">
        <f t="shared" si="58"/>
        <v>0</v>
      </c>
      <c r="G543" s="7">
        <f t="shared" si="59"/>
        <v>2.4102083806528896</v>
      </c>
    </row>
    <row r="544" spans="1:7" ht="16" thickBot="1">
      <c r="A544" s="4">
        <v>537</v>
      </c>
      <c r="B544" s="4">
        <v>32.266285800154833</v>
      </c>
      <c r="C544" s="4">
        <v>25.916579437556869</v>
      </c>
      <c r="E544" s="2">
        <f t="shared" si="57"/>
        <v>1</v>
      </c>
      <c r="F544" s="2">
        <f t="shared" si="58"/>
        <v>0</v>
      </c>
      <c r="G544" s="7">
        <f t="shared" si="59"/>
        <v>6.3497063625979635</v>
      </c>
    </row>
    <row r="545" spans="1:7" ht="16" thickBot="1">
      <c r="A545" s="4">
        <v>538</v>
      </c>
      <c r="B545" s="4">
        <v>27.967873400641764</v>
      </c>
      <c r="C545" s="4">
        <v>16.307151369155587</v>
      </c>
      <c r="E545" s="2">
        <f t="shared" si="57"/>
        <v>1</v>
      </c>
      <c r="F545" s="2">
        <f t="shared" si="58"/>
        <v>0</v>
      </c>
      <c r="G545" s="7">
        <f t="shared" si="59"/>
        <v>11.660722031486177</v>
      </c>
    </row>
    <row r="546" spans="1:7" ht="16" thickBot="1">
      <c r="A546" s="4">
        <v>539</v>
      </c>
      <c r="B546" s="4">
        <v>40.082170983664241</v>
      </c>
      <c r="C546" s="4">
        <v>18.9646663671497</v>
      </c>
      <c r="E546" s="2">
        <f t="shared" si="57"/>
        <v>1</v>
      </c>
      <c r="F546" s="2">
        <f t="shared" si="58"/>
        <v>0</v>
      </c>
      <c r="G546" s="7">
        <f t="shared" si="59"/>
        <v>21.117504616514541</v>
      </c>
    </row>
    <row r="547" spans="1:7" ht="16" thickBot="1">
      <c r="A547" s="4">
        <v>540</v>
      </c>
      <c r="B547" s="4">
        <v>37.085734610022122</v>
      </c>
      <c r="C547" s="4">
        <v>17.486759767717935</v>
      </c>
      <c r="E547" s="2">
        <f t="shared" si="57"/>
        <v>1</v>
      </c>
      <c r="F547" s="2">
        <f t="shared" si="58"/>
        <v>0</v>
      </c>
      <c r="G547" s="7">
        <f t="shared" si="59"/>
        <v>19.598974842304187</v>
      </c>
    </row>
    <row r="548" spans="1:7" ht="16" thickBot="1">
      <c r="A548" s="4">
        <v>541</v>
      </c>
      <c r="B548" s="4">
        <v>30.029520654394158</v>
      </c>
      <c r="C548" s="4">
        <v>12.063790090961049</v>
      </c>
      <c r="E548" s="2">
        <f t="shared" si="57"/>
        <v>1</v>
      </c>
      <c r="F548" s="2">
        <f t="shared" si="58"/>
        <v>0</v>
      </c>
      <c r="G548" s="7">
        <f t="shared" si="59"/>
        <v>17.965730563433109</v>
      </c>
    </row>
    <row r="549" spans="1:7" ht="16" thickBot="1">
      <c r="A549" s="4">
        <v>542</v>
      </c>
      <c r="B549" s="4">
        <v>46.116974329278314</v>
      </c>
      <c r="C549" s="4">
        <v>10.546000048681108</v>
      </c>
      <c r="E549" s="2">
        <f t="shared" si="57"/>
        <v>1</v>
      </c>
      <c r="F549" s="2">
        <f t="shared" si="58"/>
        <v>0</v>
      </c>
      <c r="G549" s="7">
        <f t="shared" si="59"/>
        <v>35.570974280597206</v>
      </c>
    </row>
    <row r="550" spans="1:7" ht="16" thickBot="1">
      <c r="A550" s="4">
        <v>543</v>
      </c>
      <c r="B550" s="4">
        <v>38.165246252905007</v>
      </c>
      <c r="C550" s="4">
        <v>26.237385406103652</v>
      </c>
      <c r="E550" s="2">
        <f t="shared" si="57"/>
        <v>1</v>
      </c>
      <c r="F550" s="2">
        <f t="shared" si="58"/>
        <v>0</v>
      </c>
      <c r="G550" s="7">
        <f t="shared" si="59"/>
        <v>11.927860846801355</v>
      </c>
    </row>
    <row r="551" spans="1:7" ht="16" thickBot="1">
      <c r="A551" s="4">
        <v>544</v>
      </c>
      <c r="B551" s="4">
        <v>36.403059641896185</v>
      </c>
      <c r="C551" s="4">
        <v>22.152107262206606</v>
      </c>
      <c r="E551" s="2">
        <f t="shared" si="57"/>
        <v>1</v>
      </c>
      <c r="F551" s="2">
        <f t="shared" si="58"/>
        <v>0</v>
      </c>
      <c r="G551" s="7">
        <f t="shared" si="59"/>
        <v>14.250952379689579</v>
      </c>
    </row>
    <row r="552" spans="1:7" ht="16" thickBot="1">
      <c r="A552" s="4">
        <v>545</v>
      </c>
      <c r="B552" s="4">
        <v>37.786660046341169</v>
      </c>
      <c r="C552" s="4">
        <v>28.35177244470211</v>
      </c>
      <c r="E552" s="2">
        <f t="shared" si="57"/>
        <v>1</v>
      </c>
      <c r="F552" s="2">
        <f t="shared" si="58"/>
        <v>0</v>
      </c>
      <c r="G552" s="7">
        <f t="shared" si="59"/>
        <v>9.4348876016390584</v>
      </c>
    </row>
    <row r="553" spans="1:7" ht="16" thickBot="1">
      <c r="A553" s="4">
        <v>546</v>
      </c>
      <c r="B553" s="4">
        <v>34.645014490883625</v>
      </c>
      <c r="C553" s="4">
        <v>11.71828057753698</v>
      </c>
      <c r="E553" s="2">
        <f t="shared" si="57"/>
        <v>1</v>
      </c>
      <c r="F553" s="2">
        <f t="shared" si="58"/>
        <v>0</v>
      </c>
      <c r="G553" s="7">
        <f t="shared" si="59"/>
        <v>22.926733913346645</v>
      </c>
    </row>
    <row r="554" spans="1:7" ht="16" thickBot="1">
      <c r="A554" s="4">
        <v>547</v>
      </c>
      <c r="B554" s="4">
        <v>34.735041261111562</v>
      </c>
      <c r="C554" s="4">
        <v>4.6484212916247323</v>
      </c>
      <c r="E554" s="2">
        <f t="shared" si="57"/>
        <v>1</v>
      </c>
      <c r="F554" s="2">
        <f t="shared" si="58"/>
        <v>0</v>
      </c>
      <c r="G554" s="7">
        <f t="shared" si="59"/>
        <v>30.086619969486829</v>
      </c>
    </row>
    <row r="555" spans="1:7" ht="16" thickBot="1">
      <c r="A555" s="4">
        <v>548</v>
      </c>
      <c r="B555" s="4">
        <v>34.635283739151255</v>
      </c>
      <c r="C555" s="4">
        <v>13.220291225496549</v>
      </c>
      <c r="E555" s="2">
        <f t="shared" si="57"/>
        <v>1</v>
      </c>
      <c r="F555" s="2">
        <f t="shared" si="58"/>
        <v>0</v>
      </c>
      <c r="G555" s="7">
        <f t="shared" si="59"/>
        <v>21.414992513654706</v>
      </c>
    </row>
    <row r="556" spans="1:7" ht="16" thickBot="1">
      <c r="A556" s="4">
        <v>549</v>
      </c>
      <c r="B556" s="4">
        <v>33.73875025676557</v>
      </c>
      <c r="C556" s="4">
        <v>14.581988420828862</v>
      </c>
      <c r="E556" s="2">
        <f t="shared" si="57"/>
        <v>1</v>
      </c>
      <c r="F556" s="2">
        <f t="shared" si="58"/>
        <v>0</v>
      </c>
      <c r="G556" s="7">
        <f t="shared" si="59"/>
        <v>19.156761835936706</v>
      </c>
    </row>
    <row r="557" spans="1:7" ht="16" thickBot="1">
      <c r="A557" s="4">
        <v>550</v>
      </c>
      <c r="B557" s="4">
        <v>33.400001480929468</v>
      </c>
      <c r="C557" s="4">
        <v>22.665002905201099</v>
      </c>
      <c r="E557" s="2">
        <f t="shared" si="57"/>
        <v>1</v>
      </c>
      <c r="F557" s="2">
        <f t="shared" si="58"/>
        <v>0</v>
      </c>
      <c r="G557" s="7">
        <f t="shared" si="59"/>
        <v>10.734998575728369</v>
      </c>
    </row>
    <row r="558" spans="1:7" ht="16" thickBot="1">
      <c r="A558" s="4">
        <v>551</v>
      </c>
      <c r="B558" s="4">
        <v>32.968081891614112</v>
      </c>
      <c r="C558" s="4">
        <v>14.31929056841911</v>
      </c>
      <c r="E558" s="2">
        <f t="shared" si="57"/>
        <v>1</v>
      </c>
      <c r="F558" s="2">
        <f t="shared" si="58"/>
        <v>0</v>
      </c>
      <c r="G558" s="7">
        <f t="shared" si="59"/>
        <v>18.648791323195002</v>
      </c>
    </row>
    <row r="559" spans="1:7" ht="16" thickBot="1">
      <c r="A559" s="4">
        <v>552</v>
      </c>
      <c r="B559" s="4">
        <v>37.995415080143374</v>
      </c>
      <c r="C559" s="4">
        <v>9.7757376423011166</v>
      </c>
      <c r="E559" s="2">
        <f t="shared" si="57"/>
        <v>1</v>
      </c>
      <c r="F559" s="2">
        <f t="shared" si="58"/>
        <v>0</v>
      </c>
      <c r="G559" s="7">
        <f t="shared" si="59"/>
        <v>28.219677437842257</v>
      </c>
    </row>
    <row r="560" spans="1:7" ht="16" thickBot="1">
      <c r="A560" s="4">
        <v>553</v>
      </c>
      <c r="B560" s="4">
        <v>31.52645059420886</v>
      </c>
      <c r="C560" s="4">
        <v>18.218317596479878</v>
      </c>
      <c r="E560" s="2">
        <f t="shared" si="57"/>
        <v>1</v>
      </c>
      <c r="F560" s="2">
        <f t="shared" si="58"/>
        <v>0</v>
      </c>
      <c r="G560" s="7">
        <f t="shared" si="59"/>
        <v>13.308132997728983</v>
      </c>
    </row>
    <row r="561" spans="1:7" ht="16" thickBot="1">
      <c r="A561" s="4">
        <v>554</v>
      </c>
      <c r="B561" s="4">
        <v>20.495518381918902</v>
      </c>
      <c r="C561" s="4">
        <v>18.299225079982293</v>
      </c>
      <c r="E561" s="2">
        <f t="shared" si="57"/>
        <v>1</v>
      </c>
      <c r="F561" s="2">
        <f t="shared" si="58"/>
        <v>0</v>
      </c>
      <c r="G561" s="7">
        <f t="shared" si="59"/>
        <v>2.1962933019366098</v>
      </c>
    </row>
    <row r="562" spans="1:7" ht="16" thickBot="1">
      <c r="A562" s="4">
        <v>555</v>
      </c>
      <c r="B562" s="4">
        <v>24.651508585400308</v>
      </c>
      <c r="C562" s="4">
        <v>15.463983087654448</v>
      </c>
      <c r="E562" s="2">
        <f t="shared" si="57"/>
        <v>1</v>
      </c>
      <c r="F562" s="2">
        <f t="shared" si="58"/>
        <v>0</v>
      </c>
      <c r="G562" s="7">
        <f t="shared" si="59"/>
        <v>9.1875254977458596</v>
      </c>
    </row>
    <row r="563" spans="1:7" ht="16" thickBot="1">
      <c r="A563" s="4">
        <v>556</v>
      </c>
      <c r="B563" s="4">
        <v>29.193049075723614</v>
      </c>
      <c r="C563" s="4">
        <v>27.14765503539364</v>
      </c>
      <c r="E563" s="2">
        <f t="shared" si="57"/>
        <v>1</v>
      </c>
      <c r="F563" s="2">
        <f t="shared" si="58"/>
        <v>0</v>
      </c>
      <c r="G563" s="7">
        <f t="shared" si="59"/>
        <v>2.045394040329974</v>
      </c>
    </row>
    <row r="564" spans="1:7" ht="16" thickBot="1">
      <c r="A564" s="4">
        <v>557</v>
      </c>
      <c r="B564" s="4">
        <v>26.870366534808955</v>
      </c>
      <c r="C564" s="4">
        <v>7.1167504323537916</v>
      </c>
      <c r="E564" s="2">
        <f t="shared" si="57"/>
        <v>1</v>
      </c>
      <c r="F564" s="2">
        <f t="shared" si="58"/>
        <v>0</v>
      </c>
      <c r="G564" s="7">
        <f t="shared" si="59"/>
        <v>19.753616102455162</v>
      </c>
    </row>
    <row r="565" spans="1:7" ht="16" thickBot="1">
      <c r="A565" s="4">
        <v>558</v>
      </c>
      <c r="B565" s="4">
        <v>41.221231653834309</v>
      </c>
      <c r="C565" s="4">
        <v>16.4426541898811</v>
      </c>
      <c r="E565" s="2">
        <f t="shared" si="57"/>
        <v>1</v>
      </c>
      <c r="F565" s="2">
        <f t="shared" si="58"/>
        <v>0</v>
      </c>
      <c r="G565" s="7">
        <f t="shared" si="59"/>
        <v>24.778577463953209</v>
      </c>
    </row>
    <row r="566" spans="1:7" ht="16" thickBot="1">
      <c r="A566" s="4">
        <v>559</v>
      </c>
      <c r="B566" s="4">
        <v>32.749782630067692</v>
      </c>
      <c r="C566" s="4">
        <v>21.381298754469825</v>
      </c>
      <c r="E566" s="2">
        <f t="shared" si="57"/>
        <v>1</v>
      </c>
      <c r="F566" s="2">
        <f t="shared" si="58"/>
        <v>0</v>
      </c>
      <c r="G566" s="7">
        <f t="shared" si="59"/>
        <v>11.368483875597867</v>
      </c>
    </row>
    <row r="567" spans="1:7" ht="16" thickBot="1">
      <c r="A567" s="4">
        <v>560</v>
      </c>
      <c r="B567" s="4">
        <v>35.113604239311371</v>
      </c>
      <c r="C567" s="4">
        <v>37.104710765201418</v>
      </c>
      <c r="E567" s="2">
        <f t="shared" si="57"/>
        <v>0</v>
      </c>
      <c r="F567" s="2">
        <f t="shared" si="58"/>
        <v>1</v>
      </c>
      <c r="G567" s="7">
        <f t="shared" si="59"/>
        <v>1.9911065258900464</v>
      </c>
    </row>
    <row r="568" spans="1:7" ht="16" thickBot="1">
      <c r="A568" s="4">
        <v>561</v>
      </c>
      <c r="B568" s="4">
        <v>25.340915183133554</v>
      </c>
      <c r="C568" s="4">
        <v>22.606977563274736</v>
      </c>
      <c r="E568" s="2">
        <f t="shared" si="57"/>
        <v>1</v>
      </c>
      <c r="F568" s="2">
        <f t="shared" si="58"/>
        <v>0</v>
      </c>
      <c r="G568" s="7">
        <f t="shared" si="59"/>
        <v>2.7339376198588177</v>
      </c>
    </row>
    <row r="569" spans="1:7" ht="16" thickBot="1">
      <c r="A569" s="4">
        <v>562</v>
      </c>
      <c r="B569" s="4">
        <v>21.898365630991542</v>
      </c>
      <c r="C569" s="4">
        <v>23.224032652516051</v>
      </c>
      <c r="E569" s="2">
        <f t="shared" si="57"/>
        <v>0</v>
      </c>
      <c r="F569" s="2">
        <f t="shared" si="58"/>
        <v>1</v>
      </c>
      <c r="G569" s="7">
        <f t="shared" si="59"/>
        <v>1.3256670215245094</v>
      </c>
    </row>
    <row r="570" spans="1:7" ht="16" thickBot="1">
      <c r="A570" s="4">
        <v>563</v>
      </c>
      <c r="B570" s="4">
        <v>33.787243933413315</v>
      </c>
      <c r="C570" s="4">
        <v>22.63629144253439</v>
      </c>
      <c r="E570" s="2">
        <f t="shared" si="57"/>
        <v>1</v>
      </c>
      <c r="F570" s="2">
        <f t="shared" si="58"/>
        <v>0</v>
      </c>
      <c r="G570" s="7">
        <f t="shared" si="59"/>
        <v>11.150952490878925</v>
      </c>
    </row>
    <row r="571" spans="1:7" ht="16" thickBot="1">
      <c r="A571" s="4">
        <v>564</v>
      </c>
      <c r="B571" s="4">
        <v>35.435943814936344</v>
      </c>
      <c r="C571" s="4">
        <v>19.536625139168901</v>
      </c>
      <c r="E571" s="2">
        <f t="shared" si="57"/>
        <v>1</v>
      </c>
      <c r="F571" s="2">
        <f t="shared" si="58"/>
        <v>0</v>
      </c>
      <c r="G571" s="7">
        <f t="shared" si="59"/>
        <v>15.899318675767443</v>
      </c>
    </row>
    <row r="572" spans="1:7" ht="16" thickBot="1">
      <c r="A572" s="4">
        <v>565</v>
      </c>
      <c r="B572" s="4">
        <v>35.730740482647775</v>
      </c>
      <c r="C572" s="4">
        <v>13.371970057183889</v>
      </c>
      <c r="E572" s="2">
        <f t="shared" si="57"/>
        <v>1</v>
      </c>
      <c r="F572" s="2">
        <f t="shared" si="58"/>
        <v>0</v>
      </c>
      <c r="G572" s="7">
        <f t="shared" si="59"/>
        <v>22.358770425463888</v>
      </c>
    </row>
    <row r="573" spans="1:7" ht="16" thickBot="1">
      <c r="A573" s="4">
        <v>566</v>
      </c>
      <c r="B573" s="4">
        <v>29.902635563862844</v>
      </c>
      <c r="C573" s="4">
        <v>13.795815681704719</v>
      </c>
      <c r="E573" s="2">
        <f t="shared" si="57"/>
        <v>1</v>
      </c>
      <c r="F573" s="2">
        <f t="shared" si="58"/>
        <v>0</v>
      </c>
      <c r="G573" s="7">
        <f t="shared" si="59"/>
        <v>16.106819882158128</v>
      </c>
    </row>
    <row r="574" spans="1:7" ht="16" thickBot="1">
      <c r="A574" s="4">
        <v>567</v>
      </c>
      <c r="B574" s="4">
        <v>28.128175245447942</v>
      </c>
      <c r="C574" s="4">
        <v>30.584405098642819</v>
      </c>
      <c r="E574" s="2">
        <f t="shared" si="57"/>
        <v>0</v>
      </c>
      <c r="F574" s="2">
        <f t="shared" si="58"/>
        <v>1</v>
      </c>
      <c r="G574" s="7">
        <f t="shared" si="59"/>
        <v>2.456229853194877</v>
      </c>
    </row>
    <row r="575" spans="1:7" ht="16" thickBot="1">
      <c r="A575" s="4">
        <v>568</v>
      </c>
      <c r="B575" s="4">
        <v>42.910619360857424</v>
      </c>
      <c r="C575" s="4">
        <v>29.330170748620169</v>
      </c>
      <c r="E575" s="2">
        <f t="shared" si="57"/>
        <v>1</v>
      </c>
      <c r="F575" s="2">
        <f t="shared" si="58"/>
        <v>0</v>
      </c>
      <c r="G575" s="7">
        <f t="shared" si="59"/>
        <v>13.580448612237255</v>
      </c>
    </row>
    <row r="576" spans="1:7" ht="16" thickBot="1">
      <c r="A576" s="4">
        <v>569</v>
      </c>
      <c r="B576" s="4">
        <v>43.098704080031681</v>
      </c>
      <c r="C576" s="4">
        <v>14.120891980414434</v>
      </c>
      <c r="E576" s="2">
        <f t="shared" si="57"/>
        <v>1</v>
      </c>
      <c r="F576" s="2">
        <f t="shared" si="58"/>
        <v>0</v>
      </c>
      <c r="G576" s="7">
        <f t="shared" si="59"/>
        <v>28.977812099617246</v>
      </c>
    </row>
    <row r="577" spans="1:7" ht="16" thickBot="1">
      <c r="A577" s="4">
        <v>570</v>
      </c>
      <c r="B577" s="4">
        <v>42.545324473300269</v>
      </c>
      <c r="C577" s="4">
        <v>12.278472117409333</v>
      </c>
      <c r="E577" s="2">
        <f t="shared" si="57"/>
        <v>1</v>
      </c>
      <c r="F577" s="2">
        <f t="shared" si="58"/>
        <v>0</v>
      </c>
      <c r="G577" s="7">
        <f t="shared" si="59"/>
        <v>30.266852355890936</v>
      </c>
    </row>
    <row r="578" spans="1:7" ht="16" thickBot="1">
      <c r="A578" s="4">
        <v>571</v>
      </c>
      <c r="B578" s="4">
        <v>41.533533748525478</v>
      </c>
      <c r="C578" s="4">
        <v>16.040690552063758</v>
      </c>
      <c r="E578" s="2">
        <f t="shared" si="57"/>
        <v>1</v>
      </c>
      <c r="F578" s="2">
        <f t="shared" si="58"/>
        <v>0</v>
      </c>
      <c r="G578" s="7">
        <f t="shared" si="59"/>
        <v>25.49284319646172</v>
      </c>
    </row>
    <row r="579" spans="1:7" ht="16" thickBot="1">
      <c r="A579" s="4">
        <v>572</v>
      </c>
      <c r="B579" s="4">
        <v>41.496154178577441</v>
      </c>
      <c r="C579" s="4">
        <v>29.139898990313938</v>
      </c>
      <c r="E579" s="2">
        <f t="shared" si="57"/>
        <v>1</v>
      </c>
      <c r="F579" s="2">
        <f t="shared" si="58"/>
        <v>0</v>
      </c>
      <c r="G579" s="7">
        <f t="shared" si="59"/>
        <v>12.356255188263503</v>
      </c>
    </row>
    <row r="580" spans="1:7" ht="16" thickBot="1">
      <c r="A580" s="4">
        <v>573</v>
      </c>
      <c r="B580" s="4">
        <v>48.05375268929884</v>
      </c>
      <c r="C580" s="4">
        <v>10.209986637959295</v>
      </c>
      <c r="E580" s="2">
        <f t="shared" si="57"/>
        <v>1</v>
      </c>
      <c r="F580" s="2">
        <f t="shared" si="58"/>
        <v>0</v>
      </c>
      <c r="G580" s="7">
        <f t="shared" si="59"/>
        <v>37.843766051339543</v>
      </c>
    </row>
    <row r="581" spans="1:7" ht="16" thickBot="1">
      <c r="A581" s="4">
        <v>574</v>
      </c>
      <c r="B581" s="4">
        <v>31.097705284866333</v>
      </c>
      <c r="C581" s="4">
        <v>28.093827896008825</v>
      </c>
      <c r="E581" s="2">
        <f t="shared" si="57"/>
        <v>1</v>
      </c>
      <c r="F581" s="2">
        <f t="shared" si="58"/>
        <v>0</v>
      </c>
      <c r="G581" s="7">
        <f t="shared" si="59"/>
        <v>3.0038773888575072</v>
      </c>
    </row>
    <row r="582" spans="1:7" ht="16" thickBot="1">
      <c r="A582" s="4">
        <v>575</v>
      </c>
      <c r="B582" s="4">
        <v>52.517499065843438</v>
      </c>
      <c r="C582" s="4">
        <v>31.966541689239854</v>
      </c>
      <c r="E582" s="2">
        <f t="shared" si="57"/>
        <v>1</v>
      </c>
      <c r="F582" s="2">
        <f t="shared" si="58"/>
        <v>0</v>
      </c>
      <c r="G582" s="7">
        <f t="shared" si="59"/>
        <v>20.550957376603584</v>
      </c>
    </row>
    <row r="583" spans="1:7" ht="16" thickBot="1">
      <c r="A583" s="4">
        <v>576</v>
      </c>
      <c r="B583" s="4">
        <v>26.107250129484367</v>
      </c>
      <c r="C583" s="4">
        <v>13.882718840652874</v>
      </c>
      <c r="E583" s="2">
        <f t="shared" si="57"/>
        <v>1</v>
      </c>
      <c r="F583" s="2">
        <f t="shared" si="58"/>
        <v>0</v>
      </c>
      <c r="G583" s="7">
        <f t="shared" si="59"/>
        <v>12.224531288831493</v>
      </c>
    </row>
    <row r="584" spans="1:7" ht="16" thickBot="1">
      <c r="A584" s="4">
        <v>577</v>
      </c>
      <c r="B584" s="4">
        <v>29.742295070650762</v>
      </c>
      <c r="C584" s="4">
        <v>17.903463343210852</v>
      </c>
      <c r="E584" s="2">
        <f t="shared" ref="E584:E647" si="60">IF(B584&gt;C584, 1, 0)</f>
        <v>1</v>
      </c>
      <c r="F584" s="2">
        <f t="shared" ref="F584:F647" si="61">IF(B584&lt;C584, 1, 0)</f>
        <v>0</v>
      </c>
      <c r="G584" s="7">
        <f t="shared" ref="G584:G647" si="62">IF(B584&gt;C584,B584-C584,C584-B584)</f>
        <v>11.83883172743991</v>
      </c>
    </row>
    <row r="585" spans="1:7" ht="16" thickBot="1">
      <c r="A585" s="4">
        <v>578</v>
      </c>
      <c r="B585" s="4">
        <v>31.790195635230589</v>
      </c>
      <c r="C585" s="4">
        <v>25.757981000382344</v>
      </c>
      <c r="E585" s="2">
        <f t="shared" si="60"/>
        <v>1</v>
      </c>
      <c r="F585" s="2">
        <f t="shared" si="61"/>
        <v>0</v>
      </c>
      <c r="G585" s="7">
        <f t="shared" si="62"/>
        <v>6.0322146348482448</v>
      </c>
    </row>
    <row r="586" spans="1:7" ht="16" thickBot="1">
      <c r="A586" s="4">
        <v>579</v>
      </c>
      <c r="B586" s="4">
        <v>44.570116914008779</v>
      </c>
      <c r="C586" s="4">
        <v>12.308467427329951</v>
      </c>
      <c r="E586" s="2">
        <f t="shared" si="60"/>
        <v>1</v>
      </c>
      <c r="F586" s="2">
        <f t="shared" si="61"/>
        <v>0</v>
      </c>
      <c r="G586" s="7">
        <f t="shared" si="62"/>
        <v>32.261649486678827</v>
      </c>
    </row>
    <row r="587" spans="1:7" ht="16" thickBot="1">
      <c r="A587" s="4">
        <v>580</v>
      </c>
      <c r="B587" s="4">
        <v>37.946508771490656</v>
      </c>
      <c r="C587" s="4">
        <v>29.514529577190192</v>
      </c>
      <c r="E587" s="2">
        <f t="shared" si="60"/>
        <v>1</v>
      </c>
      <c r="F587" s="2">
        <f t="shared" si="61"/>
        <v>0</v>
      </c>
      <c r="G587" s="7">
        <f t="shared" si="62"/>
        <v>8.4319791943004638</v>
      </c>
    </row>
    <row r="588" spans="1:7" ht="16" thickBot="1">
      <c r="A588" s="4">
        <v>581</v>
      </c>
      <c r="B588" s="4">
        <v>44.108416205979779</v>
      </c>
      <c r="C588" s="4">
        <v>13.178708764827771</v>
      </c>
      <c r="E588" s="2">
        <f t="shared" si="60"/>
        <v>1</v>
      </c>
      <c r="F588" s="2">
        <f t="shared" si="61"/>
        <v>0</v>
      </c>
      <c r="G588" s="7">
        <f t="shared" si="62"/>
        <v>30.929707441152008</v>
      </c>
    </row>
    <row r="589" spans="1:7" ht="16" thickBot="1">
      <c r="A589" s="4">
        <v>582</v>
      </c>
      <c r="B589" s="4">
        <v>37.794761585909185</v>
      </c>
      <c r="C589" s="4">
        <v>24.001569607108376</v>
      </c>
      <c r="E589" s="2">
        <f t="shared" si="60"/>
        <v>1</v>
      </c>
      <c r="F589" s="2">
        <f t="shared" si="61"/>
        <v>0</v>
      </c>
      <c r="G589" s="7">
        <f t="shared" si="62"/>
        <v>13.793191978800809</v>
      </c>
    </row>
    <row r="590" spans="1:7" ht="16" thickBot="1">
      <c r="A590" s="4">
        <v>583</v>
      </c>
      <c r="B590" s="4">
        <v>22.575150518137391</v>
      </c>
      <c r="C590" s="4">
        <v>29.77967998287134</v>
      </c>
      <c r="E590" s="2">
        <f t="shared" si="60"/>
        <v>0</v>
      </c>
      <c r="F590" s="2">
        <f t="shared" si="61"/>
        <v>1</v>
      </c>
      <c r="G590" s="7">
        <f t="shared" si="62"/>
        <v>7.2045294647339482</v>
      </c>
    </row>
    <row r="591" spans="1:7" ht="16" thickBot="1">
      <c r="A591" s="4">
        <v>584</v>
      </c>
      <c r="B591" s="4">
        <v>31.67834313247079</v>
      </c>
      <c r="C591" s="4">
        <v>24.558602714141038</v>
      </c>
      <c r="E591" s="2">
        <f t="shared" si="60"/>
        <v>1</v>
      </c>
      <c r="F591" s="2">
        <f t="shared" si="61"/>
        <v>0</v>
      </c>
      <c r="G591" s="7">
        <f t="shared" si="62"/>
        <v>7.1197404183297515</v>
      </c>
    </row>
    <row r="592" spans="1:7" ht="16" thickBot="1">
      <c r="A592" s="4">
        <v>585</v>
      </c>
      <c r="B592" s="4">
        <v>46.204235719059021</v>
      </c>
      <c r="C592" s="4">
        <v>11.944749561172276</v>
      </c>
      <c r="E592" s="2">
        <f t="shared" si="60"/>
        <v>1</v>
      </c>
      <c r="F592" s="2">
        <f t="shared" si="61"/>
        <v>0</v>
      </c>
      <c r="G592" s="7">
        <f t="shared" si="62"/>
        <v>34.259486157886741</v>
      </c>
    </row>
    <row r="593" spans="1:7" ht="16" thickBot="1">
      <c r="A593" s="4">
        <v>586</v>
      </c>
      <c r="B593" s="4">
        <v>34.225312161336049</v>
      </c>
      <c r="C593" s="4">
        <v>26.099168641674517</v>
      </c>
      <c r="E593" s="2">
        <f t="shared" si="60"/>
        <v>1</v>
      </c>
      <c r="F593" s="2">
        <f t="shared" si="61"/>
        <v>0</v>
      </c>
      <c r="G593" s="7">
        <f t="shared" si="62"/>
        <v>8.1261435196615324</v>
      </c>
    </row>
    <row r="594" spans="1:7" ht="16" thickBot="1">
      <c r="A594" s="4">
        <v>587</v>
      </c>
      <c r="B594" s="4">
        <v>31.207402313928995</v>
      </c>
      <c r="C594" s="4">
        <v>16.042285397056837</v>
      </c>
      <c r="E594" s="2">
        <f t="shared" si="60"/>
        <v>1</v>
      </c>
      <c r="F594" s="2">
        <f t="shared" si="61"/>
        <v>0</v>
      </c>
      <c r="G594" s="7">
        <f t="shared" si="62"/>
        <v>15.165116916872158</v>
      </c>
    </row>
    <row r="595" spans="1:7" ht="16" thickBot="1">
      <c r="A595" s="4">
        <v>588</v>
      </c>
      <c r="B595" s="4">
        <v>21.217820385751875</v>
      </c>
      <c r="C595" s="4">
        <v>22.167779440669101</v>
      </c>
      <c r="E595" s="2">
        <f t="shared" si="60"/>
        <v>0</v>
      </c>
      <c r="F595" s="2">
        <f t="shared" si="61"/>
        <v>1</v>
      </c>
      <c r="G595" s="7">
        <f t="shared" si="62"/>
        <v>0.9499590549172261</v>
      </c>
    </row>
    <row r="596" spans="1:7" ht="16" thickBot="1">
      <c r="A596" s="4">
        <v>589</v>
      </c>
      <c r="B596" s="4">
        <v>35.365170411361525</v>
      </c>
      <c r="C596" s="4">
        <v>10.563594867900163</v>
      </c>
      <c r="E596" s="2">
        <f t="shared" si="60"/>
        <v>1</v>
      </c>
      <c r="F596" s="2">
        <f t="shared" si="61"/>
        <v>0</v>
      </c>
      <c r="G596" s="7">
        <f t="shared" si="62"/>
        <v>24.801575543461361</v>
      </c>
    </row>
    <row r="597" spans="1:7" ht="16" thickBot="1">
      <c r="A597" s="4">
        <v>590</v>
      </c>
      <c r="B597" s="4">
        <v>32.281083642473554</v>
      </c>
      <c r="C597" s="4">
        <v>10.300926786013932</v>
      </c>
      <c r="E597" s="2">
        <f t="shared" si="60"/>
        <v>1</v>
      </c>
      <c r="F597" s="2">
        <f t="shared" si="61"/>
        <v>0</v>
      </c>
      <c r="G597" s="7">
        <f t="shared" si="62"/>
        <v>21.980156856459622</v>
      </c>
    </row>
    <row r="598" spans="1:7" ht="16" thickBot="1">
      <c r="A598" s="4">
        <v>591</v>
      </c>
      <c r="B598" s="4">
        <v>44.233713416836409</v>
      </c>
      <c r="C598" s="4">
        <v>7.1968083490238364</v>
      </c>
      <c r="E598" s="2">
        <f t="shared" si="60"/>
        <v>1</v>
      </c>
      <c r="F598" s="2">
        <f t="shared" si="61"/>
        <v>0</v>
      </c>
      <c r="G598" s="7">
        <f t="shared" si="62"/>
        <v>37.036905067812569</v>
      </c>
    </row>
    <row r="599" spans="1:7" ht="16" thickBot="1">
      <c r="A599" s="4">
        <v>592</v>
      </c>
      <c r="B599" s="4">
        <v>47.392846304521157</v>
      </c>
      <c r="C599" s="4">
        <v>17.370762773718308</v>
      </c>
      <c r="E599" s="2">
        <f t="shared" si="60"/>
        <v>1</v>
      </c>
      <c r="F599" s="2">
        <f t="shared" si="61"/>
        <v>0</v>
      </c>
      <c r="G599" s="7">
        <f t="shared" si="62"/>
        <v>30.022083530802849</v>
      </c>
    </row>
    <row r="600" spans="1:7" ht="16" thickBot="1">
      <c r="A600" s="4">
        <v>593</v>
      </c>
      <c r="B600" s="4">
        <v>36.423286896358697</v>
      </c>
      <c r="C600" s="4">
        <v>16.413967353221871</v>
      </c>
      <c r="E600" s="2">
        <f t="shared" si="60"/>
        <v>1</v>
      </c>
      <c r="F600" s="2">
        <f t="shared" si="61"/>
        <v>0</v>
      </c>
      <c r="G600" s="7">
        <f t="shared" si="62"/>
        <v>20.009319543136826</v>
      </c>
    </row>
    <row r="601" spans="1:7" ht="16" thickBot="1">
      <c r="A601" s="4">
        <v>594</v>
      </c>
      <c r="B601" s="4">
        <v>31.887070803865043</v>
      </c>
      <c r="C601" s="4">
        <v>9.9130077362123252</v>
      </c>
      <c r="E601" s="2">
        <f t="shared" si="60"/>
        <v>1</v>
      </c>
      <c r="F601" s="2">
        <f t="shared" si="61"/>
        <v>0</v>
      </c>
      <c r="G601" s="7">
        <f t="shared" si="62"/>
        <v>21.974063067652718</v>
      </c>
    </row>
    <row r="602" spans="1:7" ht="16" thickBot="1">
      <c r="A602" s="4">
        <v>595</v>
      </c>
      <c r="B602" s="4">
        <v>35.958937793681393</v>
      </c>
      <c r="C602" s="4">
        <v>25.750396819225564</v>
      </c>
      <c r="E602" s="2">
        <f t="shared" si="60"/>
        <v>1</v>
      </c>
      <c r="F602" s="2">
        <f t="shared" si="61"/>
        <v>0</v>
      </c>
      <c r="G602" s="7">
        <f t="shared" si="62"/>
        <v>10.208540974455829</v>
      </c>
    </row>
    <row r="603" spans="1:7" ht="16" thickBot="1">
      <c r="A603" s="4">
        <v>596</v>
      </c>
      <c r="B603" s="4">
        <v>34.94986277146338</v>
      </c>
      <c r="C603" s="4">
        <v>3.0503294491662238</v>
      </c>
      <c r="E603" s="2">
        <f t="shared" si="60"/>
        <v>1</v>
      </c>
      <c r="F603" s="2">
        <f t="shared" si="61"/>
        <v>0</v>
      </c>
      <c r="G603" s="7">
        <f t="shared" si="62"/>
        <v>31.899533322297156</v>
      </c>
    </row>
    <row r="604" spans="1:7" ht="16" thickBot="1">
      <c r="A604" s="4">
        <v>597</v>
      </c>
      <c r="B604" s="4">
        <v>28.645106631171046</v>
      </c>
      <c r="C604" s="4">
        <v>6.6054991481940331</v>
      </c>
      <c r="E604" s="2">
        <f t="shared" si="60"/>
        <v>1</v>
      </c>
      <c r="F604" s="2">
        <f t="shared" si="61"/>
        <v>0</v>
      </c>
      <c r="G604" s="7">
        <f t="shared" si="62"/>
        <v>22.039607482977011</v>
      </c>
    </row>
    <row r="605" spans="1:7" ht="16" thickBot="1">
      <c r="A605" s="4">
        <v>598</v>
      </c>
      <c r="B605" s="4">
        <v>29.568703163403683</v>
      </c>
      <c r="C605" s="4">
        <v>20.870445032144588</v>
      </c>
      <c r="E605" s="2">
        <f t="shared" si="60"/>
        <v>1</v>
      </c>
      <c r="F605" s="2">
        <f t="shared" si="61"/>
        <v>0</v>
      </c>
      <c r="G605" s="7">
        <f t="shared" si="62"/>
        <v>8.6982581312590952</v>
      </c>
    </row>
    <row r="606" spans="1:7" ht="16" thickBot="1">
      <c r="A606" s="4">
        <v>599</v>
      </c>
      <c r="B606" s="4">
        <v>28.027334589522148</v>
      </c>
      <c r="C606" s="4">
        <v>12.914265898008203</v>
      </c>
      <c r="E606" s="2">
        <f t="shared" si="60"/>
        <v>1</v>
      </c>
      <c r="F606" s="2">
        <f t="shared" si="61"/>
        <v>0</v>
      </c>
      <c r="G606" s="7">
        <f t="shared" si="62"/>
        <v>15.113068691513945</v>
      </c>
    </row>
    <row r="607" spans="1:7" ht="16" thickBot="1">
      <c r="A607" s="4">
        <v>600</v>
      </c>
      <c r="B607" s="4">
        <v>20.013688031650769</v>
      </c>
      <c r="C607" s="4">
        <v>11.383425218423532</v>
      </c>
      <c r="E607" s="2">
        <f t="shared" si="60"/>
        <v>1</v>
      </c>
      <c r="F607" s="2">
        <f t="shared" si="61"/>
        <v>0</v>
      </c>
      <c r="G607" s="7">
        <f t="shared" si="62"/>
        <v>8.6302628132272368</v>
      </c>
    </row>
    <row r="608" spans="1:7" ht="16" thickBot="1">
      <c r="A608" s="4">
        <v>601</v>
      </c>
      <c r="B608" s="4">
        <v>22.679811250836764</v>
      </c>
      <c r="C608" s="4">
        <v>13.831473387348829</v>
      </c>
      <c r="E608" s="2">
        <f t="shared" si="60"/>
        <v>1</v>
      </c>
      <c r="F608" s="2">
        <f t="shared" si="61"/>
        <v>0</v>
      </c>
      <c r="G608" s="7">
        <f t="shared" si="62"/>
        <v>8.8483378634879344</v>
      </c>
    </row>
    <row r="609" spans="1:7" ht="16" thickBot="1">
      <c r="A609" s="4">
        <v>602</v>
      </c>
      <c r="B609" s="4">
        <v>32.429086408988624</v>
      </c>
      <c r="C609" s="4">
        <v>33.740848830025527</v>
      </c>
      <c r="E609" s="2">
        <f t="shared" si="60"/>
        <v>0</v>
      </c>
      <c r="F609" s="2">
        <f t="shared" si="61"/>
        <v>1</v>
      </c>
      <c r="G609" s="7">
        <f t="shared" si="62"/>
        <v>1.311762421036903</v>
      </c>
    </row>
    <row r="610" spans="1:7" ht="16" thickBot="1">
      <c r="A610" s="4">
        <v>603</v>
      </c>
      <c r="B610" s="4">
        <v>52.102285751375561</v>
      </c>
      <c r="C610" s="4">
        <v>15.493433985928105</v>
      </c>
      <c r="E610" s="2">
        <f t="shared" si="60"/>
        <v>1</v>
      </c>
      <c r="F610" s="2">
        <f t="shared" si="61"/>
        <v>0</v>
      </c>
      <c r="G610" s="7">
        <f t="shared" si="62"/>
        <v>36.608851765447454</v>
      </c>
    </row>
    <row r="611" spans="1:7" ht="16" thickBot="1">
      <c r="A611" s="4">
        <v>604</v>
      </c>
      <c r="B611" s="4">
        <v>28.957743847265039</v>
      </c>
      <c r="C611" s="4">
        <v>15.322429669525519</v>
      </c>
      <c r="E611" s="2">
        <f t="shared" si="60"/>
        <v>1</v>
      </c>
      <c r="F611" s="2">
        <f t="shared" si="61"/>
        <v>0</v>
      </c>
      <c r="G611" s="7">
        <f t="shared" si="62"/>
        <v>13.63531417773952</v>
      </c>
    </row>
    <row r="612" spans="1:7" ht="16" thickBot="1">
      <c r="A612" s="4">
        <v>605</v>
      </c>
      <c r="B612" s="4">
        <v>30.681605187523914</v>
      </c>
      <c r="C612" s="4">
        <v>26.68091786704256</v>
      </c>
      <c r="E612" s="2">
        <f t="shared" si="60"/>
        <v>1</v>
      </c>
      <c r="F612" s="2">
        <f t="shared" si="61"/>
        <v>0</v>
      </c>
      <c r="G612" s="7">
        <f t="shared" si="62"/>
        <v>4.0006873204813544</v>
      </c>
    </row>
    <row r="613" spans="1:7" ht="16" thickBot="1">
      <c r="A613" s="4">
        <v>606</v>
      </c>
      <c r="B613" s="4">
        <v>35.095852550748646</v>
      </c>
      <c r="C613" s="4">
        <v>9.1618020091468502</v>
      </c>
      <c r="E613" s="2">
        <f t="shared" si="60"/>
        <v>1</v>
      </c>
      <c r="F613" s="2">
        <f t="shared" si="61"/>
        <v>0</v>
      </c>
      <c r="G613" s="7">
        <f t="shared" si="62"/>
        <v>25.934050541601795</v>
      </c>
    </row>
    <row r="614" spans="1:7" ht="16" thickBot="1">
      <c r="A614" s="4">
        <v>607</v>
      </c>
      <c r="B614" s="4">
        <v>22.446109564145424</v>
      </c>
      <c r="C614" s="4">
        <v>9.6786126505837586</v>
      </c>
      <c r="E614" s="2">
        <f t="shared" si="60"/>
        <v>1</v>
      </c>
      <c r="F614" s="2">
        <f t="shared" si="61"/>
        <v>0</v>
      </c>
      <c r="G614" s="7">
        <f t="shared" si="62"/>
        <v>12.767496913561665</v>
      </c>
    </row>
    <row r="615" spans="1:7" ht="16" thickBot="1">
      <c r="A615" s="4">
        <v>608</v>
      </c>
      <c r="B615" s="4">
        <v>36.792516618343683</v>
      </c>
      <c r="C615" s="4">
        <v>27.210063664759524</v>
      </c>
      <c r="E615" s="2">
        <f t="shared" si="60"/>
        <v>1</v>
      </c>
      <c r="F615" s="2">
        <f t="shared" si="61"/>
        <v>0</v>
      </c>
      <c r="G615" s="7">
        <f t="shared" si="62"/>
        <v>9.5824529535841592</v>
      </c>
    </row>
    <row r="616" spans="1:7" ht="16" thickBot="1">
      <c r="A616" s="4">
        <v>609</v>
      </c>
      <c r="B616" s="4">
        <v>41.323519772054972</v>
      </c>
      <c r="C616" s="4">
        <v>18.890319092442752</v>
      </c>
      <c r="E616" s="2">
        <f t="shared" si="60"/>
        <v>1</v>
      </c>
      <c r="F616" s="2">
        <f t="shared" si="61"/>
        <v>0</v>
      </c>
      <c r="G616" s="7">
        <f t="shared" si="62"/>
        <v>22.43320067961222</v>
      </c>
    </row>
    <row r="617" spans="1:7" ht="16" thickBot="1">
      <c r="A617" s="4">
        <v>610</v>
      </c>
      <c r="B617" s="4">
        <v>37.1877647498615</v>
      </c>
      <c r="C617" s="4">
        <v>22.505327463093469</v>
      </c>
      <c r="E617" s="2">
        <f t="shared" si="60"/>
        <v>1</v>
      </c>
      <c r="F617" s="2">
        <f t="shared" si="61"/>
        <v>0</v>
      </c>
      <c r="G617" s="7">
        <f t="shared" si="62"/>
        <v>14.682437286768032</v>
      </c>
    </row>
    <row r="618" spans="1:7" ht="16" thickBot="1">
      <c r="A618" s="4">
        <v>611</v>
      </c>
      <c r="B618" s="4">
        <v>33.868512057074994</v>
      </c>
      <c r="C618" s="4">
        <v>12.807104787242881</v>
      </c>
      <c r="E618" s="2">
        <f t="shared" si="60"/>
        <v>1</v>
      </c>
      <c r="F618" s="2">
        <f t="shared" si="61"/>
        <v>0</v>
      </c>
      <c r="G618" s="7">
        <f t="shared" si="62"/>
        <v>21.061407269832113</v>
      </c>
    </row>
    <row r="619" spans="1:7" ht="16" thickBot="1">
      <c r="A619" s="4">
        <v>612</v>
      </c>
      <c r="B619" s="4">
        <v>41.039011913392422</v>
      </c>
      <c r="C619" s="4">
        <v>24.233510196438914</v>
      </c>
      <c r="E619" s="2">
        <f t="shared" si="60"/>
        <v>1</v>
      </c>
      <c r="F619" s="2">
        <f t="shared" si="61"/>
        <v>0</v>
      </c>
      <c r="G619" s="7">
        <f t="shared" si="62"/>
        <v>16.805501716953508</v>
      </c>
    </row>
    <row r="620" spans="1:7" ht="16" thickBot="1">
      <c r="A620" s="4">
        <v>613</v>
      </c>
      <c r="B620" s="4">
        <v>42.337807602791258</v>
      </c>
      <c r="C620" s="4">
        <v>25.784886203290178</v>
      </c>
      <c r="E620" s="2">
        <f t="shared" si="60"/>
        <v>1</v>
      </c>
      <c r="F620" s="2">
        <f t="shared" si="61"/>
        <v>0</v>
      </c>
      <c r="G620" s="7">
        <f t="shared" si="62"/>
        <v>16.552921399501081</v>
      </c>
    </row>
    <row r="621" spans="1:7" ht="16" thickBot="1">
      <c r="A621" s="4">
        <v>614</v>
      </c>
      <c r="B621" s="4">
        <v>38.012273951921912</v>
      </c>
      <c r="C621" s="4">
        <v>20.453333799528394</v>
      </c>
      <c r="E621" s="2">
        <f t="shared" si="60"/>
        <v>1</v>
      </c>
      <c r="F621" s="2">
        <f t="shared" si="61"/>
        <v>0</v>
      </c>
      <c r="G621" s="7">
        <f t="shared" si="62"/>
        <v>17.558940152393518</v>
      </c>
    </row>
    <row r="622" spans="1:7" ht="16" thickBot="1">
      <c r="A622" s="4">
        <v>615</v>
      </c>
      <c r="B622" s="4">
        <v>40.212519172442924</v>
      </c>
      <c r="C622" s="4">
        <v>15.267812388315491</v>
      </c>
      <c r="E622" s="2">
        <f t="shared" si="60"/>
        <v>1</v>
      </c>
      <c r="F622" s="2">
        <f t="shared" si="61"/>
        <v>0</v>
      </c>
      <c r="G622" s="7">
        <f t="shared" si="62"/>
        <v>24.944706784127433</v>
      </c>
    </row>
    <row r="623" spans="1:7" ht="16" thickBot="1">
      <c r="A623" s="4">
        <v>616</v>
      </c>
      <c r="B623" s="4">
        <v>44.811059632499905</v>
      </c>
      <c r="C623" s="4">
        <v>27.400512622146373</v>
      </c>
      <c r="E623" s="2">
        <f t="shared" si="60"/>
        <v>1</v>
      </c>
      <c r="F623" s="2">
        <f t="shared" si="61"/>
        <v>0</v>
      </c>
      <c r="G623" s="7">
        <f t="shared" si="62"/>
        <v>17.410547010353532</v>
      </c>
    </row>
    <row r="624" spans="1:7" ht="16" thickBot="1">
      <c r="A624" s="4">
        <v>617</v>
      </c>
      <c r="B624" s="4">
        <v>26.327021384285921</v>
      </c>
      <c r="C624" s="4">
        <v>18.177421421142469</v>
      </c>
      <c r="E624" s="2">
        <f t="shared" si="60"/>
        <v>1</v>
      </c>
      <c r="F624" s="2">
        <f t="shared" si="61"/>
        <v>0</v>
      </c>
      <c r="G624" s="7">
        <f t="shared" si="62"/>
        <v>8.1495999631434515</v>
      </c>
    </row>
    <row r="625" spans="1:7" ht="16" thickBot="1">
      <c r="A625" s="4">
        <v>618</v>
      </c>
      <c r="B625" s="4">
        <v>31.050773316627613</v>
      </c>
      <c r="C625" s="4">
        <v>16.428603382064303</v>
      </c>
      <c r="E625" s="2">
        <f t="shared" si="60"/>
        <v>1</v>
      </c>
      <c r="F625" s="2">
        <f t="shared" si="61"/>
        <v>0</v>
      </c>
      <c r="G625" s="7">
        <f t="shared" si="62"/>
        <v>14.62216993456331</v>
      </c>
    </row>
    <row r="626" spans="1:7" ht="16" thickBot="1">
      <c r="A626" s="4">
        <v>619</v>
      </c>
      <c r="B626" s="4">
        <v>27.832050584886105</v>
      </c>
      <c r="C626" s="4">
        <v>23.481303621072012</v>
      </c>
      <c r="E626" s="2">
        <f t="shared" si="60"/>
        <v>1</v>
      </c>
      <c r="F626" s="2">
        <f t="shared" si="61"/>
        <v>0</v>
      </c>
      <c r="G626" s="7">
        <f t="shared" si="62"/>
        <v>4.3507469638140925</v>
      </c>
    </row>
    <row r="627" spans="1:7" ht="16" thickBot="1">
      <c r="A627" s="4">
        <v>620</v>
      </c>
      <c r="B627" s="4">
        <v>46.327287524559011</v>
      </c>
      <c r="C627" s="4">
        <v>23.944159419461286</v>
      </c>
      <c r="E627" s="2">
        <f t="shared" si="60"/>
        <v>1</v>
      </c>
      <c r="F627" s="2">
        <f t="shared" si="61"/>
        <v>0</v>
      </c>
      <c r="G627" s="7">
        <f t="shared" si="62"/>
        <v>22.383128105097725</v>
      </c>
    </row>
    <row r="628" spans="1:7" ht="16" thickBot="1">
      <c r="A628" s="4">
        <v>621</v>
      </c>
      <c r="B628" s="4">
        <v>37.036855865358525</v>
      </c>
      <c r="C628" s="4">
        <v>18.825835137919732</v>
      </c>
      <c r="E628" s="2">
        <f t="shared" si="60"/>
        <v>1</v>
      </c>
      <c r="F628" s="2">
        <f t="shared" si="61"/>
        <v>0</v>
      </c>
      <c r="G628" s="7">
        <f t="shared" si="62"/>
        <v>18.211020727438793</v>
      </c>
    </row>
    <row r="629" spans="1:7" ht="16" thickBot="1">
      <c r="A629" s="4">
        <v>622</v>
      </c>
      <c r="B629" s="4">
        <v>21.602015902499783</v>
      </c>
      <c r="C629" s="4">
        <v>22.613274840085168</v>
      </c>
      <c r="E629" s="2">
        <f t="shared" si="60"/>
        <v>0</v>
      </c>
      <c r="F629" s="2">
        <f t="shared" si="61"/>
        <v>1</v>
      </c>
      <c r="G629" s="7">
        <f t="shared" si="62"/>
        <v>1.0112589375853851</v>
      </c>
    </row>
    <row r="630" spans="1:7" ht="16" thickBot="1">
      <c r="A630" s="4">
        <v>623</v>
      </c>
      <c r="B630" s="4">
        <v>24.276479357256655</v>
      </c>
      <c r="C630" s="4">
        <v>22.389177755772067</v>
      </c>
      <c r="E630" s="2">
        <f t="shared" si="60"/>
        <v>1</v>
      </c>
      <c r="F630" s="2">
        <f t="shared" si="61"/>
        <v>0</v>
      </c>
      <c r="G630" s="7">
        <f t="shared" si="62"/>
        <v>1.8873016014845874</v>
      </c>
    </row>
    <row r="631" spans="1:7" ht="16" thickBot="1">
      <c r="A631" s="4">
        <v>624</v>
      </c>
      <c r="B631" s="4">
        <v>37.189064226222207</v>
      </c>
      <c r="C631" s="4">
        <v>20.142059788276139</v>
      </c>
      <c r="E631" s="2">
        <f t="shared" si="60"/>
        <v>1</v>
      </c>
      <c r="F631" s="2">
        <f t="shared" si="61"/>
        <v>0</v>
      </c>
      <c r="G631" s="7">
        <f t="shared" si="62"/>
        <v>17.047004437946068</v>
      </c>
    </row>
    <row r="632" spans="1:7" ht="16" thickBot="1">
      <c r="A632" s="4">
        <v>625</v>
      </c>
      <c r="B632" s="4">
        <v>26.439794611118042</v>
      </c>
      <c r="C632" s="4">
        <v>18.277113518992763</v>
      </c>
      <c r="E632" s="2">
        <f t="shared" si="60"/>
        <v>1</v>
      </c>
      <c r="F632" s="2">
        <f t="shared" si="61"/>
        <v>0</v>
      </c>
      <c r="G632" s="7">
        <f t="shared" si="62"/>
        <v>8.162681092125279</v>
      </c>
    </row>
    <row r="633" spans="1:7" ht="16" thickBot="1">
      <c r="A633" s="4">
        <v>626</v>
      </c>
      <c r="B633" s="4">
        <v>36.683163617438822</v>
      </c>
      <c r="C633" s="4">
        <v>12.301468707898582</v>
      </c>
      <c r="E633" s="2">
        <f t="shared" si="60"/>
        <v>1</v>
      </c>
      <c r="F633" s="2">
        <f t="shared" si="61"/>
        <v>0</v>
      </c>
      <c r="G633" s="7">
        <f t="shared" si="62"/>
        <v>24.38169490954024</v>
      </c>
    </row>
    <row r="634" spans="1:7" ht="16" thickBot="1">
      <c r="A634" s="4">
        <v>627</v>
      </c>
      <c r="B634" s="4">
        <v>39.346460053898817</v>
      </c>
      <c r="C634" s="4">
        <v>12.118776461507808</v>
      </c>
      <c r="E634" s="2">
        <f t="shared" si="60"/>
        <v>1</v>
      </c>
      <c r="F634" s="2">
        <f t="shared" si="61"/>
        <v>0</v>
      </c>
      <c r="G634" s="7">
        <f t="shared" si="62"/>
        <v>27.22768359239101</v>
      </c>
    </row>
    <row r="635" spans="1:7" ht="16" thickBot="1">
      <c r="A635" s="4">
        <v>628</v>
      </c>
      <c r="B635" s="4">
        <v>30.415523029445286</v>
      </c>
      <c r="C635" s="4">
        <v>9.2336351562143886</v>
      </c>
      <c r="E635" s="2">
        <f t="shared" si="60"/>
        <v>1</v>
      </c>
      <c r="F635" s="2">
        <f t="shared" si="61"/>
        <v>0</v>
      </c>
      <c r="G635" s="7">
        <f t="shared" si="62"/>
        <v>21.181887873230899</v>
      </c>
    </row>
    <row r="636" spans="1:7" ht="16" thickBot="1">
      <c r="A636" s="4">
        <v>629</v>
      </c>
      <c r="B636" s="4">
        <v>34.311459663283408</v>
      </c>
      <c r="C636" s="4">
        <v>11.697207143620005</v>
      </c>
      <c r="E636" s="2">
        <f t="shared" si="60"/>
        <v>1</v>
      </c>
      <c r="F636" s="2">
        <f t="shared" si="61"/>
        <v>0</v>
      </c>
      <c r="G636" s="7">
        <f t="shared" si="62"/>
        <v>22.614252519663403</v>
      </c>
    </row>
    <row r="637" spans="1:7" ht="16" thickBot="1">
      <c r="A637" s="4">
        <v>630</v>
      </c>
      <c r="B637" s="4">
        <v>33.006092397685855</v>
      </c>
      <c r="C637" s="4">
        <v>29.641530283652692</v>
      </c>
      <c r="E637" s="2">
        <f t="shared" si="60"/>
        <v>1</v>
      </c>
      <c r="F637" s="2">
        <f t="shared" si="61"/>
        <v>0</v>
      </c>
      <c r="G637" s="7">
        <f t="shared" si="62"/>
        <v>3.3645621140331627</v>
      </c>
    </row>
    <row r="638" spans="1:7" ht="16" thickBot="1">
      <c r="A638" s="4">
        <v>631</v>
      </c>
      <c r="B638" s="4">
        <v>26.751120354971661</v>
      </c>
      <c r="C638" s="4">
        <v>-1.7440506584559472</v>
      </c>
      <c r="E638" s="2">
        <f t="shared" si="60"/>
        <v>1</v>
      </c>
      <c r="F638" s="2">
        <f t="shared" si="61"/>
        <v>0</v>
      </c>
      <c r="G638" s="7">
        <f t="shared" si="62"/>
        <v>28.495171013427608</v>
      </c>
    </row>
    <row r="639" spans="1:7" ht="16" thickBot="1">
      <c r="A639" s="4">
        <v>632</v>
      </c>
      <c r="B639" s="4">
        <v>31.627540923920598</v>
      </c>
      <c r="C639" s="4">
        <v>21.452495168098871</v>
      </c>
      <c r="E639" s="2">
        <f t="shared" si="60"/>
        <v>1</v>
      </c>
      <c r="F639" s="2">
        <f t="shared" si="61"/>
        <v>0</v>
      </c>
      <c r="G639" s="7">
        <f t="shared" si="62"/>
        <v>10.175045755821728</v>
      </c>
    </row>
    <row r="640" spans="1:7" ht="16" thickBot="1">
      <c r="A640" s="4">
        <v>633</v>
      </c>
      <c r="B640" s="4">
        <v>34.513368278516467</v>
      </c>
      <c r="C640" s="4">
        <v>25.871360197717614</v>
      </c>
      <c r="E640" s="2">
        <f t="shared" si="60"/>
        <v>1</v>
      </c>
      <c r="F640" s="2">
        <f t="shared" si="61"/>
        <v>0</v>
      </c>
      <c r="G640" s="7">
        <f t="shared" si="62"/>
        <v>8.6420080807988526</v>
      </c>
    </row>
    <row r="641" spans="1:7" ht="16" thickBot="1">
      <c r="A641" s="4">
        <v>634</v>
      </c>
      <c r="B641" s="4">
        <v>20.741507210019979</v>
      </c>
      <c r="C641" s="4">
        <v>18.693659541753242</v>
      </c>
      <c r="E641" s="2">
        <f t="shared" si="60"/>
        <v>1</v>
      </c>
      <c r="F641" s="2">
        <f t="shared" si="61"/>
        <v>0</v>
      </c>
      <c r="G641" s="7">
        <f t="shared" si="62"/>
        <v>2.047847668266737</v>
      </c>
    </row>
    <row r="642" spans="1:7" ht="16" thickBot="1">
      <c r="A642" s="4">
        <v>635</v>
      </c>
      <c r="B642" s="4">
        <v>33.4518692612141</v>
      </c>
      <c r="C642" s="4">
        <v>12.46649279280058</v>
      </c>
      <c r="E642" s="2">
        <f t="shared" si="60"/>
        <v>1</v>
      </c>
      <c r="F642" s="2">
        <f t="shared" si="61"/>
        <v>0</v>
      </c>
      <c r="G642" s="7">
        <f t="shared" si="62"/>
        <v>20.98537646841352</v>
      </c>
    </row>
    <row r="643" spans="1:7" ht="16" thickBot="1">
      <c r="A643" s="4">
        <v>636</v>
      </c>
      <c r="B643" s="4">
        <v>27.347077885231421</v>
      </c>
      <c r="C643" s="4">
        <v>25.940435509173415</v>
      </c>
      <c r="E643" s="2">
        <f t="shared" si="60"/>
        <v>1</v>
      </c>
      <c r="F643" s="2">
        <f t="shared" si="61"/>
        <v>0</v>
      </c>
      <c r="G643" s="7">
        <f t="shared" si="62"/>
        <v>1.4066423760580058</v>
      </c>
    </row>
    <row r="644" spans="1:7" ht="16" thickBot="1">
      <c r="A644" s="4">
        <v>637</v>
      </c>
      <c r="B644" s="4">
        <v>33.693027667728707</v>
      </c>
      <c r="C644" s="4">
        <v>18.557236745085987</v>
      </c>
      <c r="E644" s="2">
        <f t="shared" si="60"/>
        <v>1</v>
      </c>
      <c r="F644" s="2">
        <f t="shared" si="61"/>
        <v>0</v>
      </c>
      <c r="G644" s="7">
        <f t="shared" si="62"/>
        <v>15.13579092264272</v>
      </c>
    </row>
    <row r="645" spans="1:7" ht="16" thickBot="1">
      <c r="A645" s="4">
        <v>638</v>
      </c>
      <c r="B645" s="4">
        <v>36.421596805073953</v>
      </c>
      <c r="C645" s="4">
        <v>21.940617964027663</v>
      </c>
      <c r="E645" s="2">
        <f t="shared" si="60"/>
        <v>1</v>
      </c>
      <c r="F645" s="2">
        <f t="shared" si="61"/>
        <v>0</v>
      </c>
      <c r="G645" s="7">
        <f t="shared" si="62"/>
        <v>14.480978841046291</v>
      </c>
    </row>
    <row r="646" spans="1:7" ht="16" thickBot="1">
      <c r="A646" s="4">
        <v>639</v>
      </c>
      <c r="B646" s="4">
        <v>37.739860609687142</v>
      </c>
      <c r="C646" s="4">
        <v>12.84021638546916</v>
      </c>
      <c r="E646" s="2">
        <f t="shared" si="60"/>
        <v>1</v>
      </c>
      <c r="F646" s="2">
        <f t="shared" si="61"/>
        <v>0</v>
      </c>
      <c r="G646" s="7">
        <f t="shared" si="62"/>
        <v>24.89964422421798</v>
      </c>
    </row>
    <row r="647" spans="1:7" ht="16" thickBot="1">
      <c r="A647" s="4">
        <v>640</v>
      </c>
      <c r="B647" s="4">
        <v>31.420517348992433</v>
      </c>
      <c r="C647" s="4">
        <v>29.133754425880117</v>
      </c>
      <c r="E647" s="2">
        <f t="shared" si="60"/>
        <v>1</v>
      </c>
      <c r="F647" s="2">
        <f t="shared" si="61"/>
        <v>0</v>
      </c>
      <c r="G647" s="7">
        <f t="shared" si="62"/>
        <v>2.2867629231123168</v>
      </c>
    </row>
    <row r="648" spans="1:7" ht="16" thickBot="1">
      <c r="A648" s="4">
        <v>641</v>
      </c>
      <c r="B648" s="4">
        <v>32.890545172460833</v>
      </c>
      <c r="C648" s="4">
        <v>19.556315363780428</v>
      </c>
      <c r="E648" s="2">
        <f t="shared" ref="E648:E711" si="63">IF(B648&gt;C648, 1, 0)</f>
        <v>1</v>
      </c>
      <c r="F648" s="2">
        <f t="shared" ref="F648:F711" si="64">IF(B648&lt;C648, 1, 0)</f>
        <v>0</v>
      </c>
      <c r="G648" s="7">
        <f t="shared" ref="G648:G711" si="65">IF(B648&gt;C648,B648-C648,C648-B648)</f>
        <v>13.334229808680405</v>
      </c>
    </row>
    <row r="649" spans="1:7" ht="16" thickBot="1">
      <c r="A649" s="4">
        <v>642</v>
      </c>
      <c r="B649" s="4">
        <v>42.081703324013596</v>
      </c>
      <c r="C649" s="4">
        <v>17.385193922200578</v>
      </c>
      <c r="E649" s="2">
        <f t="shared" si="63"/>
        <v>1</v>
      </c>
      <c r="F649" s="2">
        <f t="shared" si="64"/>
        <v>0</v>
      </c>
      <c r="G649" s="7">
        <f t="shared" si="65"/>
        <v>24.696509401813017</v>
      </c>
    </row>
    <row r="650" spans="1:7" ht="16" thickBot="1">
      <c r="A650" s="4">
        <v>643</v>
      </c>
      <c r="B650" s="4">
        <v>32.976316250338805</v>
      </c>
      <c r="C650" s="4">
        <v>30.949959419176004</v>
      </c>
      <c r="E650" s="2">
        <f t="shared" si="63"/>
        <v>1</v>
      </c>
      <c r="F650" s="2">
        <f t="shared" si="64"/>
        <v>0</v>
      </c>
      <c r="G650" s="7">
        <f t="shared" si="65"/>
        <v>2.0263568311628006</v>
      </c>
    </row>
    <row r="651" spans="1:7" ht="16" thickBot="1">
      <c r="A651" s="4">
        <v>644</v>
      </c>
      <c r="B651" s="4">
        <v>33.463127403344636</v>
      </c>
      <c r="C651" s="4">
        <v>16.224899823217999</v>
      </c>
      <c r="E651" s="2">
        <f t="shared" si="63"/>
        <v>1</v>
      </c>
      <c r="F651" s="2">
        <f t="shared" si="64"/>
        <v>0</v>
      </c>
      <c r="G651" s="7">
        <f t="shared" si="65"/>
        <v>17.238227580126637</v>
      </c>
    </row>
    <row r="652" spans="1:7" ht="16" thickBot="1">
      <c r="A652" s="4">
        <v>645</v>
      </c>
      <c r="B652" s="4">
        <v>26.380296666155296</v>
      </c>
      <c r="C652" s="4">
        <v>19.11991351247433</v>
      </c>
      <c r="E652" s="2">
        <f t="shared" si="63"/>
        <v>1</v>
      </c>
      <c r="F652" s="2">
        <f t="shared" si="64"/>
        <v>0</v>
      </c>
      <c r="G652" s="7">
        <f t="shared" si="65"/>
        <v>7.2603831536809658</v>
      </c>
    </row>
    <row r="653" spans="1:7" ht="16" thickBot="1">
      <c r="A653" s="4">
        <v>646</v>
      </c>
      <c r="B653" s="4">
        <v>33.504249879068894</v>
      </c>
      <c r="C653" s="4">
        <v>30.128295382143882</v>
      </c>
      <c r="E653" s="2">
        <f t="shared" si="63"/>
        <v>1</v>
      </c>
      <c r="F653" s="2">
        <f t="shared" si="64"/>
        <v>0</v>
      </c>
      <c r="G653" s="7">
        <f t="shared" si="65"/>
        <v>3.3759544969250115</v>
      </c>
    </row>
    <row r="654" spans="1:7" ht="16" thickBot="1">
      <c r="A654" s="4">
        <v>647</v>
      </c>
      <c r="B654" s="4">
        <v>35.351740787912483</v>
      </c>
      <c r="C654" s="4">
        <v>36.900707200867615</v>
      </c>
      <c r="E654" s="2">
        <f t="shared" si="63"/>
        <v>0</v>
      </c>
      <c r="F654" s="2">
        <f t="shared" si="64"/>
        <v>1</v>
      </c>
      <c r="G654" s="7">
        <f t="shared" si="65"/>
        <v>1.5489664129551315</v>
      </c>
    </row>
    <row r="655" spans="1:7" ht="16" thickBot="1">
      <c r="A655" s="4">
        <v>648</v>
      </c>
      <c r="B655" s="4">
        <v>32.694559187812402</v>
      </c>
      <c r="C655" s="4">
        <v>26.172915401546771</v>
      </c>
      <c r="E655" s="2">
        <f t="shared" si="63"/>
        <v>1</v>
      </c>
      <c r="F655" s="2">
        <f t="shared" si="64"/>
        <v>0</v>
      </c>
      <c r="G655" s="7">
        <f t="shared" si="65"/>
        <v>6.5216437862656313</v>
      </c>
    </row>
    <row r="656" spans="1:7" ht="16" thickBot="1">
      <c r="A656" s="4">
        <v>649</v>
      </c>
      <c r="B656" s="4">
        <v>31.824636365944745</v>
      </c>
      <c r="C656" s="4">
        <v>29.457233264816985</v>
      </c>
      <c r="E656" s="2">
        <f t="shared" si="63"/>
        <v>1</v>
      </c>
      <c r="F656" s="2">
        <f t="shared" si="64"/>
        <v>0</v>
      </c>
      <c r="G656" s="7">
        <f t="shared" si="65"/>
        <v>2.3674031011277599</v>
      </c>
    </row>
    <row r="657" spans="1:7" ht="16" thickBot="1">
      <c r="A657" s="4">
        <v>650</v>
      </c>
      <c r="B657" s="4">
        <v>28.447128922990785</v>
      </c>
      <c r="C657" s="4">
        <v>18.247361464057231</v>
      </c>
      <c r="E657" s="2">
        <f t="shared" si="63"/>
        <v>1</v>
      </c>
      <c r="F657" s="2">
        <f t="shared" si="64"/>
        <v>0</v>
      </c>
      <c r="G657" s="7">
        <f t="shared" si="65"/>
        <v>10.199767458933554</v>
      </c>
    </row>
    <row r="658" spans="1:7" ht="16" thickBot="1">
      <c r="A658" s="4">
        <v>651</v>
      </c>
      <c r="B658" s="4">
        <v>33.63626051095067</v>
      </c>
      <c r="C658" s="4">
        <v>27.492526189872386</v>
      </c>
      <c r="E658" s="2">
        <f t="shared" si="63"/>
        <v>1</v>
      </c>
      <c r="F658" s="2">
        <f t="shared" si="64"/>
        <v>0</v>
      </c>
      <c r="G658" s="7">
        <f t="shared" si="65"/>
        <v>6.1437343210782842</v>
      </c>
    </row>
    <row r="659" spans="1:7" ht="16" thickBot="1">
      <c r="A659" s="4">
        <v>652</v>
      </c>
      <c r="B659" s="4">
        <v>30.229007319190664</v>
      </c>
      <c r="C659" s="4">
        <v>18.702321436855435</v>
      </c>
      <c r="E659" s="2">
        <f t="shared" si="63"/>
        <v>1</v>
      </c>
      <c r="F659" s="2">
        <f t="shared" si="64"/>
        <v>0</v>
      </c>
      <c r="G659" s="7">
        <f t="shared" si="65"/>
        <v>11.526685882335229</v>
      </c>
    </row>
    <row r="660" spans="1:7" ht="16" thickBot="1">
      <c r="A660" s="4">
        <v>653</v>
      </c>
      <c r="B660" s="4">
        <v>31.935457473878675</v>
      </c>
      <c r="C660" s="4">
        <v>29.040418586959323</v>
      </c>
      <c r="E660" s="2">
        <f t="shared" si="63"/>
        <v>1</v>
      </c>
      <c r="F660" s="2">
        <f t="shared" si="64"/>
        <v>0</v>
      </c>
      <c r="G660" s="7">
        <f t="shared" si="65"/>
        <v>2.8950388869193517</v>
      </c>
    </row>
    <row r="661" spans="1:7" ht="16" thickBot="1">
      <c r="A661" s="4">
        <v>654</v>
      </c>
      <c r="B661" s="4">
        <v>27.880253955188259</v>
      </c>
      <c r="C661" s="4">
        <v>2.6299812146195869</v>
      </c>
      <c r="E661" s="2">
        <f t="shared" si="63"/>
        <v>1</v>
      </c>
      <c r="F661" s="2">
        <f t="shared" si="64"/>
        <v>0</v>
      </c>
      <c r="G661" s="7">
        <f t="shared" si="65"/>
        <v>25.250272740568672</v>
      </c>
    </row>
    <row r="662" spans="1:7" ht="16" thickBot="1">
      <c r="A662" s="4">
        <v>655</v>
      </c>
      <c r="B662" s="4">
        <v>26.036946937084473</v>
      </c>
      <c r="C662" s="4">
        <v>21.430289459868455</v>
      </c>
      <c r="E662" s="2">
        <f t="shared" si="63"/>
        <v>1</v>
      </c>
      <c r="F662" s="2">
        <f t="shared" si="64"/>
        <v>0</v>
      </c>
      <c r="G662" s="7">
        <f t="shared" si="65"/>
        <v>4.606657477216018</v>
      </c>
    </row>
    <row r="663" spans="1:7" ht="16" thickBot="1">
      <c r="A663" s="4">
        <v>656</v>
      </c>
      <c r="B663" s="4">
        <v>43.286865901977954</v>
      </c>
      <c r="C663" s="4">
        <v>4.963811394349845</v>
      </c>
      <c r="E663" s="2">
        <f t="shared" si="63"/>
        <v>1</v>
      </c>
      <c r="F663" s="2">
        <f t="shared" si="64"/>
        <v>0</v>
      </c>
      <c r="G663" s="7">
        <f t="shared" si="65"/>
        <v>38.323054507628108</v>
      </c>
    </row>
    <row r="664" spans="1:7" ht="16" thickBot="1">
      <c r="A664" s="4">
        <v>657</v>
      </c>
      <c r="B664" s="4">
        <v>39.572634174269865</v>
      </c>
      <c r="C664" s="4">
        <v>6.8656853227597949</v>
      </c>
      <c r="E664" s="2">
        <f t="shared" si="63"/>
        <v>1</v>
      </c>
      <c r="F664" s="2">
        <f t="shared" si="64"/>
        <v>0</v>
      </c>
      <c r="G664" s="7">
        <f t="shared" si="65"/>
        <v>32.70694885151007</v>
      </c>
    </row>
    <row r="665" spans="1:7" ht="16" thickBot="1">
      <c r="A665" s="4">
        <v>658</v>
      </c>
      <c r="B665" s="4">
        <v>27.308740609994189</v>
      </c>
      <c r="C665" s="4">
        <v>27.439216876501995</v>
      </c>
      <c r="E665" s="2">
        <f t="shared" si="63"/>
        <v>0</v>
      </c>
      <c r="F665" s="2">
        <f t="shared" si="64"/>
        <v>1</v>
      </c>
      <c r="G665" s="7">
        <f t="shared" si="65"/>
        <v>0.13047626650780586</v>
      </c>
    </row>
    <row r="666" spans="1:7" ht="16" thickBot="1">
      <c r="A666" s="4">
        <v>659</v>
      </c>
      <c r="B666" s="4">
        <v>36.766730367800811</v>
      </c>
      <c r="C666" s="4">
        <v>15.819495513731074</v>
      </c>
      <c r="E666" s="2">
        <f t="shared" si="63"/>
        <v>1</v>
      </c>
      <c r="F666" s="2">
        <f t="shared" si="64"/>
        <v>0</v>
      </c>
      <c r="G666" s="7">
        <f t="shared" si="65"/>
        <v>20.947234854069738</v>
      </c>
    </row>
    <row r="667" spans="1:7" ht="16" thickBot="1">
      <c r="A667" s="4">
        <v>660</v>
      </c>
      <c r="B667" s="4">
        <v>38.417165482086368</v>
      </c>
      <c r="C667" s="4">
        <v>26.559606394581586</v>
      </c>
      <c r="E667" s="2">
        <f t="shared" si="63"/>
        <v>1</v>
      </c>
      <c r="F667" s="2">
        <f t="shared" si="64"/>
        <v>0</v>
      </c>
      <c r="G667" s="7">
        <f t="shared" si="65"/>
        <v>11.857559087504782</v>
      </c>
    </row>
    <row r="668" spans="1:7" ht="16" thickBot="1">
      <c r="A668" s="4">
        <v>661</v>
      </c>
      <c r="B668" s="4">
        <v>26.12402500118187</v>
      </c>
      <c r="C668" s="4">
        <v>17.713520504058881</v>
      </c>
      <c r="E668" s="2">
        <f t="shared" si="63"/>
        <v>1</v>
      </c>
      <c r="F668" s="2">
        <f t="shared" si="64"/>
        <v>0</v>
      </c>
      <c r="G668" s="7">
        <f t="shared" si="65"/>
        <v>8.4105044971229894</v>
      </c>
    </row>
    <row r="669" spans="1:7" ht="16" thickBot="1">
      <c r="A669" s="4">
        <v>662</v>
      </c>
      <c r="B669" s="4">
        <v>40.259412090299783</v>
      </c>
      <c r="C669" s="4">
        <v>20.804772656361042</v>
      </c>
      <c r="E669" s="2">
        <f t="shared" si="63"/>
        <v>1</v>
      </c>
      <c r="F669" s="2">
        <f t="shared" si="64"/>
        <v>0</v>
      </c>
      <c r="G669" s="7">
        <f t="shared" si="65"/>
        <v>19.454639433938741</v>
      </c>
    </row>
    <row r="670" spans="1:7" ht="16" thickBot="1">
      <c r="A670" s="4">
        <v>663</v>
      </c>
      <c r="B670" s="4">
        <v>45.637531184571067</v>
      </c>
      <c r="C670" s="4">
        <v>26.405606202571676</v>
      </c>
      <c r="E670" s="2">
        <f t="shared" si="63"/>
        <v>1</v>
      </c>
      <c r="F670" s="2">
        <f t="shared" si="64"/>
        <v>0</v>
      </c>
      <c r="G670" s="7">
        <f t="shared" si="65"/>
        <v>19.231924981999391</v>
      </c>
    </row>
    <row r="671" spans="1:7" ht="16" thickBot="1">
      <c r="A671" s="4">
        <v>664</v>
      </c>
      <c r="B671" s="4">
        <v>28.203041263838674</v>
      </c>
      <c r="C671" s="4">
        <v>23.484595785338144</v>
      </c>
      <c r="E671" s="2">
        <f t="shared" si="63"/>
        <v>1</v>
      </c>
      <c r="F671" s="2">
        <f t="shared" si="64"/>
        <v>0</v>
      </c>
      <c r="G671" s="7">
        <f t="shared" si="65"/>
        <v>4.7184454785005308</v>
      </c>
    </row>
    <row r="672" spans="1:7" ht="16" thickBot="1">
      <c r="A672" s="4">
        <v>665</v>
      </c>
      <c r="B672" s="4">
        <v>38.425799971689727</v>
      </c>
      <c r="C672" s="4">
        <v>10.874577479830204</v>
      </c>
      <c r="E672" s="2">
        <f t="shared" si="63"/>
        <v>1</v>
      </c>
      <c r="F672" s="2">
        <f t="shared" si="64"/>
        <v>0</v>
      </c>
      <c r="G672" s="7">
        <f t="shared" si="65"/>
        <v>27.551222491859523</v>
      </c>
    </row>
    <row r="673" spans="1:7" ht="16" thickBot="1">
      <c r="A673" s="4">
        <v>666</v>
      </c>
      <c r="B673" s="4">
        <v>38.334575469356018</v>
      </c>
      <c r="C673" s="4">
        <v>15.421032521587637</v>
      </c>
      <c r="E673" s="2">
        <f t="shared" si="63"/>
        <v>1</v>
      </c>
      <c r="F673" s="2">
        <f t="shared" si="64"/>
        <v>0</v>
      </c>
      <c r="G673" s="7">
        <f t="shared" si="65"/>
        <v>22.913542947768381</v>
      </c>
    </row>
    <row r="674" spans="1:7" ht="16" thickBot="1">
      <c r="A674" s="4">
        <v>667</v>
      </c>
      <c r="B674" s="4">
        <v>27.897380919077634</v>
      </c>
      <c r="C674" s="4">
        <v>7.8080088050230358</v>
      </c>
      <c r="E674" s="2">
        <f t="shared" si="63"/>
        <v>1</v>
      </c>
      <c r="F674" s="2">
        <f t="shared" si="64"/>
        <v>0</v>
      </c>
      <c r="G674" s="7">
        <f t="shared" si="65"/>
        <v>20.089372114054598</v>
      </c>
    </row>
    <row r="675" spans="1:7" ht="16" thickBot="1">
      <c r="A675" s="4">
        <v>668</v>
      </c>
      <c r="B675" s="4">
        <v>33.067090725520764</v>
      </c>
      <c r="C675" s="4">
        <v>28.986956197912459</v>
      </c>
      <c r="E675" s="2">
        <f t="shared" si="63"/>
        <v>1</v>
      </c>
      <c r="F675" s="2">
        <f t="shared" si="64"/>
        <v>0</v>
      </c>
      <c r="G675" s="7">
        <f t="shared" si="65"/>
        <v>4.0801345276083048</v>
      </c>
    </row>
    <row r="676" spans="1:7" ht="16" thickBot="1">
      <c r="A676" s="4">
        <v>669</v>
      </c>
      <c r="B676" s="4">
        <v>44.874476228694562</v>
      </c>
      <c r="C676" s="4">
        <v>14.692416054000633</v>
      </c>
      <c r="E676" s="2">
        <f t="shared" si="63"/>
        <v>1</v>
      </c>
      <c r="F676" s="2">
        <f t="shared" si="64"/>
        <v>0</v>
      </c>
      <c r="G676" s="7">
        <f t="shared" si="65"/>
        <v>30.18206017469393</v>
      </c>
    </row>
    <row r="677" spans="1:7" ht="16" thickBot="1">
      <c r="A677" s="4">
        <v>670</v>
      </c>
      <c r="B677" s="4">
        <v>37.814138863114835</v>
      </c>
      <c r="C677" s="4">
        <v>30.653024914643293</v>
      </c>
      <c r="E677" s="2">
        <f t="shared" si="63"/>
        <v>1</v>
      </c>
      <c r="F677" s="2">
        <f t="shared" si="64"/>
        <v>0</v>
      </c>
      <c r="G677" s="7">
        <f t="shared" si="65"/>
        <v>7.1611139484715416</v>
      </c>
    </row>
    <row r="678" spans="1:7" ht="16" thickBot="1">
      <c r="A678" s="4">
        <v>671</v>
      </c>
      <c r="B678" s="4">
        <v>23.79075744458984</v>
      </c>
      <c r="C678" s="4">
        <v>8.5336312397277041</v>
      </c>
      <c r="E678" s="2">
        <f t="shared" si="63"/>
        <v>1</v>
      </c>
      <c r="F678" s="2">
        <f t="shared" si="64"/>
        <v>0</v>
      </c>
      <c r="G678" s="7">
        <f t="shared" si="65"/>
        <v>15.257126204862136</v>
      </c>
    </row>
    <row r="679" spans="1:7" ht="16" thickBot="1">
      <c r="A679" s="4">
        <v>672</v>
      </c>
      <c r="B679" s="4">
        <v>31.549885928519593</v>
      </c>
      <c r="C679" s="4">
        <v>27.488025113742594</v>
      </c>
      <c r="E679" s="2">
        <f t="shared" si="63"/>
        <v>1</v>
      </c>
      <c r="F679" s="2">
        <f t="shared" si="64"/>
        <v>0</v>
      </c>
      <c r="G679" s="7">
        <f t="shared" si="65"/>
        <v>4.061860814776999</v>
      </c>
    </row>
    <row r="680" spans="1:7" ht="16" thickBot="1">
      <c r="A680" s="4">
        <v>673</v>
      </c>
      <c r="B680" s="4">
        <v>42.717239416789397</v>
      </c>
      <c r="C680" s="4">
        <v>23.774063107999858</v>
      </c>
      <c r="E680" s="2">
        <f t="shared" si="63"/>
        <v>1</v>
      </c>
      <c r="F680" s="2">
        <f t="shared" si="64"/>
        <v>0</v>
      </c>
      <c r="G680" s="7">
        <f t="shared" si="65"/>
        <v>18.943176308789539</v>
      </c>
    </row>
    <row r="681" spans="1:7" ht="16" thickBot="1">
      <c r="A681" s="4">
        <v>674</v>
      </c>
      <c r="B681" s="4">
        <v>37.325127131178128</v>
      </c>
      <c r="C681" s="4">
        <v>19.018912155869575</v>
      </c>
      <c r="E681" s="2">
        <f t="shared" si="63"/>
        <v>1</v>
      </c>
      <c r="F681" s="2">
        <f t="shared" si="64"/>
        <v>0</v>
      </c>
      <c r="G681" s="7">
        <f t="shared" si="65"/>
        <v>18.306214975308553</v>
      </c>
    </row>
    <row r="682" spans="1:7" ht="16" thickBot="1">
      <c r="A682" s="4">
        <v>675</v>
      </c>
      <c r="B682" s="4">
        <v>34.809817474020562</v>
      </c>
      <c r="C682" s="4">
        <v>16.161389724194983</v>
      </c>
      <c r="E682" s="2">
        <f t="shared" si="63"/>
        <v>1</v>
      </c>
      <c r="F682" s="2">
        <f t="shared" si="64"/>
        <v>0</v>
      </c>
      <c r="G682" s="7">
        <f t="shared" si="65"/>
        <v>18.648427749825579</v>
      </c>
    </row>
    <row r="683" spans="1:7" ht="16" thickBot="1">
      <c r="A683" s="4">
        <v>676</v>
      </c>
      <c r="B683" s="4">
        <v>36.199309044265377</v>
      </c>
      <c r="C683" s="4">
        <v>21.855435684738293</v>
      </c>
      <c r="E683" s="2">
        <f t="shared" si="63"/>
        <v>1</v>
      </c>
      <c r="F683" s="2">
        <f t="shared" si="64"/>
        <v>0</v>
      </c>
      <c r="G683" s="7">
        <f t="shared" si="65"/>
        <v>14.343873359527084</v>
      </c>
    </row>
    <row r="684" spans="1:7" ht="16" thickBot="1">
      <c r="A684" s="4">
        <v>677</v>
      </c>
      <c r="B684" s="4">
        <v>47.265161386040674</v>
      </c>
      <c r="C684" s="4">
        <v>8.956358943666654</v>
      </c>
      <c r="E684" s="2">
        <f t="shared" si="63"/>
        <v>1</v>
      </c>
      <c r="F684" s="2">
        <f t="shared" si="64"/>
        <v>0</v>
      </c>
      <c r="G684" s="7">
        <f t="shared" si="65"/>
        <v>38.308802442374017</v>
      </c>
    </row>
    <row r="685" spans="1:7" ht="16" thickBot="1">
      <c r="A685" s="4">
        <v>678</v>
      </c>
      <c r="B685" s="4">
        <v>24.600687537171659</v>
      </c>
      <c r="C685" s="4">
        <v>9.2426018594094224</v>
      </c>
      <c r="E685" s="2">
        <f t="shared" si="63"/>
        <v>1</v>
      </c>
      <c r="F685" s="2">
        <f t="shared" si="64"/>
        <v>0</v>
      </c>
      <c r="G685" s="7">
        <f t="shared" si="65"/>
        <v>15.358085677762237</v>
      </c>
    </row>
    <row r="686" spans="1:7" ht="16" thickBot="1">
      <c r="A686" s="4">
        <v>679</v>
      </c>
      <c r="B686" s="4">
        <v>26.81857535433307</v>
      </c>
      <c r="C686" s="4">
        <v>24.563551219551321</v>
      </c>
      <c r="E686" s="2">
        <f t="shared" si="63"/>
        <v>1</v>
      </c>
      <c r="F686" s="2">
        <f t="shared" si="64"/>
        <v>0</v>
      </c>
      <c r="G686" s="7">
        <f t="shared" si="65"/>
        <v>2.255024134781749</v>
      </c>
    </row>
    <row r="687" spans="1:7" ht="16" thickBot="1">
      <c r="A687" s="4">
        <v>680</v>
      </c>
      <c r="B687" s="4">
        <v>26.52201646572432</v>
      </c>
      <c r="C687" s="4">
        <v>15.051763404072549</v>
      </c>
      <c r="E687" s="2">
        <f t="shared" si="63"/>
        <v>1</v>
      </c>
      <c r="F687" s="2">
        <f t="shared" si="64"/>
        <v>0</v>
      </c>
      <c r="G687" s="7">
        <f t="shared" si="65"/>
        <v>11.470253061651771</v>
      </c>
    </row>
    <row r="688" spans="1:7" ht="16" thickBot="1">
      <c r="A688" s="4">
        <v>681</v>
      </c>
      <c r="B688" s="4">
        <v>35.765690814799164</v>
      </c>
      <c r="C688" s="4">
        <v>15.838256125204181</v>
      </c>
      <c r="E688" s="2">
        <f t="shared" si="63"/>
        <v>1</v>
      </c>
      <c r="F688" s="2">
        <f t="shared" si="64"/>
        <v>0</v>
      </c>
      <c r="G688" s="7">
        <f t="shared" si="65"/>
        <v>19.927434689594982</v>
      </c>
    </row>
    <row r="689" spans="1:7" ht="16" thickBot="1">
      <c r="A689" s="4">
        <v>682</v>
      </c>
      <c r="B689" s="4">
        <v>37.587682587465352</v>
      </c>
      <c r="C689" s="4">
        <v>26.100945310619515</v>
      </c>
      <c r="E689" s="2">
        <f t="shared" si="63"/>
        <v>1</v>
      </c>
      <c r="F689" s="2">
        <f t="shared" si="64"/>
        <v>0</v>
      </c>
      <c r="G689" s="7">
        <f t="shared" si="65"/>
        <v>11.486737276845837</v>
      </c>
    </row>
    <row r="690" spans="1:7" ht="16" thickBot="1">
      <c r="A690" s="4">
        <v>683</v>
      </c>
      <c r="B690" s="4">
        <v>41.579285193968097</v>
      </c>
      <c r="C690" s="4">
        <v>11.726682113393199</v>
      </c>
      <c r="E690" s="2">
        <f t="shared" si="63"/>
        <v>1</v>
      </c>
      <c r="F690" s="2">
        <f t="shared" si="64"/>
        <v>0</v>
      </c>
      <c r="G690" s="7">
        <f t="shared" si="65"/>
        <v>29.852603080574898</v>
      </c>
    </row>
    <row r="691" spans="1:7" ht="16" thickBot="1">
      <c r="A691" s="4">
        <v>684</v>
      </c>
      <c r="B691" s="4">
        <v>32.968948044932205</v>
      </c>
      <c r="C691" s="4">
        <v>19.908302316549893</v>
      </c>
      <c r="E691" s="2">
        <f t="shared" si="63"/>
        <v>1</v>
      </c>
      <c r="F691" s="2">
        <f t="shared" si="64"/>
        <v>0</v>
      </c>
      <c r="G691" s="7">
        <f t="shared" si="65"/>
        <v>13.060645728382312</v>
      </c>
    </row>
    <row r="692" spans="1:7" ht="16" thickBot="1">
      <c r="A692" s="4">
        <v>685</v>
      </c>
      <c r="B692" s="4">
        <v>22.016585313585509</v>
      </c>
      <c r="C692" s="4">
        <v>23.453112060416956</v>
      </c>
      <c r="E692" s="2">
        <f t="shared" si="63"/>
        <v>0</v>
      </c>
      <c r="F692" s="2">
        <f t="shared" si="64"/>
        <v>1</v>
      </c>
      <c r="G692" s="7">
        <f t="shared" si="65"/>
        <v>1.4365267468314471</v>
      </c>
    </row>
    <row r="693" spans="1:7" ht="16" thickBot="1">
      <c r="A693" s="4">
        <v>686</v>
      </c>
      <c r="B693" s="4">
        <v>26.853014234080053</v>
      </c>
      <c r="C693" s="4">
        <v>20.370803735991888</v>
      </c>
      <c r="E693" s="2">
        <f t="shared" si="63"/>
        <v>1</v>
      </c>
      <c r="F693" s="2">
        <f t="shared" si="64"/>
        <v>0</v>
      </c>
      <c r="G693" s="7">
        <f t="shared" si="65"/>
        <v>6.4822104980881647</v>
      </c>
    </row>
    <row r="694" spans="1:7" ht="16" thickBot="1">
      <c r="A694" s="4">
        <v>687</v>
      </c>
      <c r="B694" s="4">
        <v>30.693113194998126</v>
      </c>
      <c r="C694" s="4">
        <v>17.714489847298175</v>
      </c>
      <c r="E694" s="2">
        <f t="shared" si="63"/>
        <v>1</v>
      </c>
      <c r="F694" s="2">
        <f t="shared" si="64"/>
        <v>0</v>
      </c>
      <c r="G694" s="7">
        <f t="shared" si="65"/>
        <v>12.978623347699951</v>
      </c>
    </row>
    <row r="695" spans="1:7" ht="16" thickBot="1">
      <c r="A695" s="4">
        <v>688</v>
      </c>
      <c r="B695" s="4">
        <v>31.223797608833681</v>
      </c>
      <c r="C695" s="4">
        <v>14.166294627548981</v>
      </c>
      <c r="E695" s="2">
        <f t="shared" si="63"/>
        <v>1</v>
      </c>
      <c r="F695" s="2">
        <f t="shared" si="64"/>
        <v>0</v>
      </c>
      <c r="G695" s="7">
        <f t="shared" si="65"/>
        <v>17.057502981284699</v>
      </c>
    </row>
    <row r="696" spans="1:7" ht="16" thickBot="1">
      <c r="A696" s="4">
        <v>689</v>
      </c>
      <c r="B696" s="4">
        <v>47.16167628797168</v>
      </c>
      <c r="C696" s="4">
        <v>30.667939026391274</v>
      </c>
      <c r="E696" s="2">
        <f t="shared" si="63"/>
        <v>1</v>
      </c>
      <c r="F696" s="2">
        <f t="shared" si="64"/>
        <v>0</v>
      </c>
      <c r="G696" s="7">
        <f t="shared" si="65"/>
        <v>16.493737261580407</v>
      </c>
    </row>
    <row r="697" spans="1:7" ht="16" thickBot="1">
      <c r="A697" s="4">
        <v>690</v>
      </c>
      <c r="B697" s="4">
        <v>39.82146718819331</v>
      </c>
      <c r="C697" s="4">
        <v>26.14609853887319</v>
      </c>
      <c r="E697" s="2">
        <f t="shared" si="63"/>
        <v>1</v>
      </c>
      <c r="F697" s="2">
        <f t="shared" si="64"/>
        <v>0</v>
      </c>
      <c r="G697" s="7">
        <f t="shared" si="65"/>
        <v>13.67536864932012</v>
      </c>
    </row>
    <row r="698" spans="1:7" ht="16" thickBot="1">
      <c r="A698" s="4">
        <v>691</v>
      </c>
      <c r="B698" s="4">
        <v>28.780365738334609</v>
      </c>
      <c r="C698" s="4">
        <v>21.822277553894537</v>
      </c>
      <c r="E698" s="2">
        <f t="shared" si="63"/>
        <v>1</v>
      </c>
      <c r="F698" s="2">
        <f t="shared" si="64"/>
        <v>0</v>
      </c>
      <c r="G698" s="7">
        <f t="shared" si="65"/>
        <v>6.9580881844400722</v>
      </c>
    </row>
    <row r="699" spans="1:7" ht="16" thickBot="1">
      <c r="A699" s="4">
        <v>692</v>
      </c>
      <c r="B699" s="4">
        <v>47.61049486048514</v>
      </c>
      <c r="C699" s="4">
        <v>15.09032602275219</v>
      </c>
      <c r="E699" s="2">
        <f t="shared" si="63"/>
        <v>1</v>
      </c>
      <c r="F699" s="2">
        <f t="shared" si="64"/>
        <v>0</v>
      </c>
      <c r="G699" s="7">
        <f t="shared" si="65"/>
        <v>32.520168837732953</v>
      </c>
    </row>
    <row r="700" spans="1:7" ht="16" thickBot="1">
      <c r="A700" s="4">
        <v>693</v>
      </c>
      <c r="B700" s="4">
        <v>26.259244514503933</v>
      </c>
      <c r="C700" s="4">
        <v>28.604836124631554</v>
      </c>
      <c r="E700" s="2">
        <f t="shared" si="63"/>
        <v>0</v>
      </c>
      <c r="F700" s="2">
        <f t="shared" si="64"/>
        <v>1</v>
      </c>
      <c r="G700" s="7">
        <f t="shared" si="65"/>
        <v>2.3455916101276202</v>
      </c>
    </row>
    <row r="701" spans="1:7" ht="16" thickBot="1">
      <c r="A701" s="4">
        <v>694</v>
      </c>
      <c r="B701" s="4">
        <v>34.192993185270822</v>
      </c>
      <c r="C701" s="4">
        <v>14.019284772500844</v>
      </c>
      <c r="E701" s="2">
        <f t="shared" si="63"/>
        <v>1</v>
      </c>
      <c r="F701" s="2">
        <f t="shared" si="64"/>
        <v>0</v>
      </c>
      <c r="G701" s="7">
        <f t="shared" si="65"/>
        <v>20.173708412769976</v>
      </c>
    </row>
    <row r="702" spans="1:7" ht="16" thickBot="1">
      <c r="A702" s="4">
        <v>695</v>
      </c>
      <c r="B702" s="4">
        <v>35.041261557492021</v>
      </c>
      <c r="C702" s="4">
        <v>9.556862324406497</v>
      </c>
      <c r="E702" s="2">
        <f t="shared" si="63"/>
        <v>1</v>
      </c>
      <c r="F702" s="2">
        <f t="shared" si="64"/>
        <v>0</v>
      </c>
      <c r="G702" s="7">
        <f t="shared" si="65"/>
        <v>25.484399233085526</v>
      </c>
    </row>
    <row r="703" spans="1:7" ht="16" thickBot="1">
      <c r="A703" s="4">
        <v>696</v>
      </c>
      <c r="B703" s="4">
        <v>37.555631482632826</v>
      </c>
      <c r="C703" s="4">
        <v>19.188326041334417</v>
      </c>
      <c r="E703" s="2">
        <f t="shared" si="63"/>
        <v>1</v>
      </c>
      <c r="F703" s="2">
        <f t="shared" si="64"/>
        <v>0</v>
      </c>
      <c r="G703" s="7">
        <f t="shared" si="65"/>
        <v>18.367305441298409</v>
      </c>
    </row>
    <row r="704" spans="1:7" ht="16" thickBot="1">
      <c r="A704" s="4">
        <v>697</v>
      </c>
      <c r="B704" s="4">
        <v>28.314012592151926</v>
      </c>
      <c r="C704" s="4">
        <v>20.319064945864653</v>
      </c>
      <c r="E704" s="2">
        <f t="shared" si="63"/>
        <v>1</v>
      </c>
      <c r="F704" s="2">
        <f t="shared" si="64"/>
        <v>0</v>
      </c>
      <c r="G704" s="7">
        <f t="shared" si="65"/>
        <v>7.9949476462872724</v>
      </c>
    </row>
    <row r="705" spans="1:7" ht="16" thickBot="1">
      <c r="A705" s="4">
        <v>698</v>
      </c>
      <c r="B705" s="4">
        <v>36.803741623943829</v>
      </c>
      <c r="C705" s="4">
        <v>15.707777231709169</v>
      </c>
      <c r="E705" s="2">
        <f t="shared" si="63"/>
        <v>1</v>
      </c>
      <c r="F705" s="2">
        <f t="shared" si="64"/>
        <v>0</v>
      </c>
      <c r="G705" s="7">
        <f t="shared" si="65"/>
        <v>21.095964392234659</v>
      </c>
    </row>
    <row r="706" spans="1:7" ht="16" thickBot="1">
      <c r="A706" s="4">
        <v>699</v>
      </c>
      <c r="B706" s="4">
        <v>31.841499348630311</v>
      </c>
      <c r="C706" s="4">
        <v>10.245515949811798</v>
      </c>
      <c r="E706" s="2">
        <f t="shared" si="63"/>
        <v>1</v>
      </c>
      <c r="F706" s="2">
        <f t="shared" si="64"/>
        <v>0</v>
      </c>
      <c r="G706" s="7">
        <f t="shared" si="65"/>
        <v>21.595983398818511</v>
      </c>
    </row>
    <row r="707" spans="1:7" ht="16" thickBot="1">
      <c r="A707" s="4">
        <v>700</v>
      </c>
      <c r="B707" s="4">
        <v>17.857702468225739</v>
      </c>
      <c r="C707" s="4">
        <v>14.472876924505815</v>
      </c>
      <c r="E707" s="2">
        <f t="shared" si="63"/>
        <v>1</v>
      </c>
      <c r="F707" s="2">
        <f t="shared" si="64"/>
        <v>0</v>
      </c>
      <c r="G707" s="7">
        <f t="shared" si="65"/>
        <v>3.3848255437199235</v>
      </c>
    </row>
    <row r="708" spans="1:7" ht="16" thickBot="1">
      <c r="A708" s="4">
        <v>701</v>
      </c>
      <c r="B708" s="4">
        <v>22.074921309171323</v>
      </c>
      <c r="C708" s="4">
        <v>26.02548431330024</v>
      </c>
      <c r="E708" s="2">
        <f t="shared" si="63"/>
        <v>0</v>
      </c>
      <c r="F708" s="2">
        <f t="shared" si="64"/>
        <v>1</v>
      </c>
      <c r="G708" s="7">
        <f t="shared" si="65"/>
        <v>3.9505630041289166</v>
      </c>
    </row>
    <row r="709" spans="1:7" ht="16" thickBot="1">
      <c r="A709" s="4">
        <v>702</v>
      </c>
      <c r="B709" s="4">
        <v>29.287044576864421</v>
      </c>
      <c r="C709" s="4">
        <v>13.162921217773139</v>
      </c>
      <c r="E709" s="2">
        <f t="shared" si="63"/>
        <v>1</v>
      </c>
      <c r="F709" s="2">
        <f t="shared" si="64"/>
        <v>0</v>
      </c>
      <c r="G709" s="7">
        <f t="shared" si="65"/>
        <v>16.124123359091282</v>
      </c>
    </row>
    <row r="710" spans="1:7" ht="16" thickBot="1">
      <c r="A710" s="4">
        <v>703</v>
      </c>
      <c r="B710" s="4">
        <v>41.734429552522577</v>
      </c>
      <c r="C710" s="4">
        <v>25.114080885220481</v>
      </c>
      <c r="E710" s="2">
        <f t="shared" si="63"/>
        <v>1</v>
      </c>
      <c r="F710" s="2">
        <f t="shared" si="64"/>
        <v>0</v>
      </c>
      <c r="G710" s="7">
        <f t="shared" si="65"/>
        <v>16.620348667302096</v>
      </c>
    </row>
    <row r="711" spans="1:7" ht="16" thickBot="1">
      <c r="A711" s="4">
        <v>704</v>
      </c>
      <c r="B711" s="4">
        <v>39.260064623288365</v>
      </c>
      <c r="C711" s="4">
        <v>18.205738529726702</v>
      </c>
      <c r="E711" s="2">
        <f t="shared" si="63"/>
        <v>1</v>
      </c>
      <c r="F711" s="2">
        <f t="shared" si="64"/>
        <v>0</v>
      </c>
      <c r="G711" s="7">
        <f t="shared" si="65"/>
        <v>21.054326093561663</v>
      </c>
    </row>
    <row r="712" spans="1:7" ht="16" thickBot="1">
      <c r="A712" s="4">
        <v>705</v>
      </c>
      <c r="B712" s="4">
        <v>37.410649408967878</v>
      </c>
      <c r="C712" s="4">
        <v>14.609444298360646</v>
      </c>
      <c r="E712" s="2">
        <f t="shared" ref="E712:E775" si="66">IF(B712&gt;C712, 1, 0)</f>
        <v>1</v>
      </c>
      <c r="F712" s="2">
        <f t="shared" ref="F712:F775" si="67">IF(B712&lt;C712, 1, 0)</f>
        <v>0</v>
      </c>
      <c r="G712" s="7">
        <f t="shared" ref="G712:G775" si="68">IF(B712&gt;C712,B712-C712,C712-B712)</f>
        <v>22.801205110607231</v>
      </c>
    </row>
    <row r="713" spans="1:7" ht="16" thickBot="1">
      <c r="A713" s="4">
        <v>706</v>
      </c>
      <c r="B713" s="4">
        <v>12.03565089987449</v>
      </c>
      <c r="C713" s="4">
        <v>8.7150522526245169</v>
      </c>
      <c r="E713" s="2">
        <f t="shared" si="66"/>
        <v>1</v>
      </c>
      <c r="F713" s="2">
        <f t="shared" si="67"/>
        <v>0</v>
      </c>
      <c r="G713" s="7">
        <f t="shared" si="68"/>
        <v>3.3205986472499731</v>
      </c>
    </row>
    <row r="714" spans="1:7" ht="16" thickBot="1">
      <c r="A714" s="4">
        <v>707</v>
      </c>
      <c r="B714" s="4">
        <v>34.051446188837886</v>
      </c>
      <c r="C714" s="4">
        <v>25.755002051830139</v>
      </c>
      <c r="E714" s="2">
        <f t="shared" si="66"/>
        <v>1</v>
      </c>
      <c r="F714" s="2">
        <f t="shared" si="67"/>
        <v>0</v>
      </c>
      <c r="G714" s="7">
        <f t="shared" si="68"/>
        <v>8.2964441370077466</v>
      </c>
    </row>
    <row r="715" spans="1:7" ht="16" thickBot="1">
      <c r="A715" s="4">
        <v>708</v>
      </c>
      <c r="B715" s="4">
        <v>34.675380982483055</v>
      </c>
      <c r="C715" s="4">
        <v>25.346024687605574</v>
      </c>
      <c r="E715" s="2">
        <f t="shared" si="66"/>
        <v>1</v>
      </c>
      <c r="F715" s="2">
        <f t="shared" si="67"/>
        <v>0</v>
      </c>
      <c r="G715" s="7">
        <f t="shared" si="68"/>
        <v>9.3293562948774813</v>
      </c>
    </row>
    <row r="716" spans="1:7" ht="16" thickBot="1">
      <c r="A716" s="4">
        <v>709</v>
      </c>
      <c r="B716" s="4">
        <v>33.619666395741611</v>
      </c>
      <c r="C716" s="4">
        <v>25.78837599947375</v>
      </c>
      <c r="E716" s="2">
        <f t="shared" si="66"/>
        <v>1</v>
      </c>
      <c r="F716" s="2">
        <f t="shared" si="67"/>
        <v>0</v>
      </c>
      <c r="G716" s="7">
        <f t="shared" si="68"/>
        <v>7.8312903962678604</v>
      </c>
    </row>
    <row r="717" spans="1:7" ht="16" thickBot="1">
      <c r="A717" s="4">
        <v>710</v>
      </c>
      <c r="B717" s="4">
        <v>36.847899919721215</v>
      </c>
      <c r="C717" s="4">
        <v>33.469068851750087</v>
      </c>
      <c r="E717" s="2">
        <f t="shared" si="66"/>
        <v>1</v>
      </c>
      <c r="F717" s="2">
        <f t="shared" si="67"/>
        <v>0</v>
      </c>
      <c r="G717" s="7">
        <f t="shared" si="68"/>
        <v>3.3788310679711273</v>
      </c>
    </row>
    <row r="718" spans="1:7" ht="16" thickBot="1">
      <c r="A718" s="4">
        <v>711</v>
      </c>
      <c r="B718" s="4">
        <v>26.967367229976109</v>
      </c>
      <c r="C718" s="4">
        <v>16.578284708774685</v>
      </c>
      <c r="E718" s="2">
        <f t="shared" si="66"/>
        <v>1</v>
      </c>
      <c r="F718" s="2">
        <f t="shared" si="67"/>
        <v>0</v>
      </c>
      <c r="G718" s="7">
        <f t="shared" si="68"/>
        <v>10.389082521201424</v>
      </c>
    </row>
    <row r="719" spans="1:7" ht="16" thickBot="1">
      <c r="A719" s="4">
        <v>712</v>
      </c>
      <c r="B719" s="4">
        <v>30.579505305792125</v>
      </c>
      <c r="C719" s="4">
        <v>16.938559271069781</v>
      </c>
      <c r="E719" s="2">
        <f t="shared" si="66"/>
        <v>1</v>
      </c>
      <c r="F719" s="2">
        <f t="shared" si="67"/>
        <v>0</v>
      </c>
      <c r="G719" s="7">
        <f t="shared" si="68"/>
        <v>13.640946034722344</v>
      </c>
    </row>
    <row r="720" spans="1:7" ht="16" thickBot="1">
      <c r="A720" s="4">
        <v>713</v>
      </c>
      <c r="B720" s="4">
        <v>39.790931764097515</v>
      </c>
      <c r="C720" s="4">
        <v>14.372098834911768</v>
      </c>
      <c r="E720" s="2">
        <f t="shared" si="66"/>
        <v>1</v>
      </c>
      <c r="F720" s="2">
        <f t="shared" si="67"/>
        <v>0</v>
      </c>
      <c r="G720" s="7">
        <f t="shared" si="68"/>
        <v>25.418832929185747</v>
      </c>
    </row>
    <row r="721" spans="1:7" ht="16" thickBot="1">
      <c r="A721" s="4">
        <v>714</v>
      </c>
      <c r="B721" s="4">
        <v>26.547763558602252</v>
      </c>
      <c r="C721" s="4">
        <v>21.659256632787454</v>
      </c>
      <c r="E721" s="2">
        <f t="shared" si="66"/>
        <v>1</v>
      </c>
      <c r="F721" s="2">
        <f t="shared" si="67"/>
        <v>0</v>
      </c>
      <c r="G721" s="7">
        <f t="shared" si="68"/>
        <v>4.8885069258147986</v>
      </c>
    </row>
    <row r="722" spans="1:7" ht="16" thickBot="1">
      <c r="A722" s="4">
        <v>715</v>
      </c>
      <c r="B722" s="4">
        <v>38.871034130238783</v>
      </c>
      <c r="C722" s="4">
        <v>12.20035378830406</v>
      </c>
      <c r="E722" s="2">
        <f t="shared" si="66"/>
        <v>1</v>
      </c>
      <c r="F722" s="2">
        <f t="shared" si="67"/>
        <v>0</v>
      </c>
      <c r="G722" s="7">
        <f t="shared" si="68"/>
        <v>26.670680341934723</v>
      </c>
    </row>
    <row r="723" spans="1:7" ht="16" thickBot="1">
      <c r="A723" s="4">
        <v>716</v>
      </c>
      <c r="B723" s="4">
        <v>37.971500494547328</v>
      </c>
      <c r="C723" s="4">
        <v>25.229108620539968</v>
      </c>
      <c r="E723" s="2">
        <f t="shared" si="66"/>
        <v>1</v>
      </c>
      <c r="F723" s="2">
        <f t="shared" si="67"/>
        <v>0</v>
      </c>
      <c r="G723" s="7">
        <f t="shared" si="68"/>
        <v>12.74239187400736</v>
      </c>
    </row>
    <row r="724" spans="1:7" ht="16" thickBot="1">
      <c r="A724" s="4">
        <v>717</v>
      </c>
      <c r="B724" s="4">
        <v>22.804842007796069</v>
      </c>
      <c r="C724" s="4">
        <v>11.062290729668888</v>
      </c>
      <c r="E724" s="2">
        <f t="shared" si="66"/>
        <v>1</v>
      </c>
      <c r="F724" s="2">
        <f t="shared" si="67"/>
        <v>0</v>
      </c>
      <c r="G724" s="7">
        <f t="shared" si="68"/>
        <v>11.742551278127181</v>
      </c>
    </row>
    <row r="725" spans="1:7" ht="16" thickBot="1">
      <c r="A725" s="4">
        <v>718</v>
      </c>
      <c r="B725" s="4">
        <v>35.250302182622278</v>
      </c>
      <c r="C725" s="4">
        <v>20.182562464706951</v>
      </c>
      <c r="E725" s="2">
        <f t="shared" si="66"/>
        <v>1</v>
      </c>
      <c r="F725" s="2">
        <f t="shared" si="67"/>
        <v>0</v>
      </c>
      <c r="G725" s="7">
        <f t="shared" si="68"/>
        <v>15.067739717915327</v>
      </c>
    </row>
    <row r="726" spans="1:7" ht="16" thickBot="1">
      <c r="A726" s="4">
        <v>719</v>
      </c>
      <c r="B726" s="4">
        <v>34.784013282322235</v>
      </c>
      <c r="C726" s="4">
        <v>20.718528851774579</v>
      </c>
      <c r="E726" s="2">
        <f t="shared" si="66"/>
        <v>1</v>
      </c>
      <c r="F726" s="2">
        <f t="shared" si="67"/>
        <v>0</v>
      </c>
      <c r="G726" s="7">
        <f t="shared" si="68"/>
        <v>14.065484430547656</v>
      </c>
    </row>
    <row r="727" spans="1:7" ht="16" thickBot="1">
      <c r="A727" s="4">
        <v>720</v>
      </c>
      <c r="B727" s="4">
        <v>44.799634429035549</v>
      </c>
      <c r="C727" s="4">
        <v>20.113741105202607</v>
      </c>
      <c r="E727" s="2">
        <f t="shared" si="66"/>
        <v>1</v>
      </c>
      <c r="F727" s="2">
        <f t="shared" si="67"/>
        <v>0</v>
      </c>
      <c r="G727" s="7">
        <f t="shared" si="68"/>
        <v>24.685893323832943</v>
      </c>
    </row>
    <row r="728" spans="1:7" ht="16" thickBot="1">
      <c r="A728" s="4">
        <v>721</v>
      </c>
      <c r="B728" s="4">
        <v>29.99393228925878</v>
      </c>
      <c r="C728" s="4">
        <v>25.91615015873203</v>
      </c>
      <c r="E728" s="2">
        <f t="shared" si="66"/>
        <v>1</v>
      </c>
      <c r="F728" s="2">
        <f t="shared" si="67"/>
        <v>0</v>
      </c>
      <c r="G728" s="7">
        <f t="shared" si="68"/>
        <v>4.0777821305267494</v>
      </c>
    </row>
    <row r="729" spans="1:7" ht="16" thickBot="1">
      <c r="A729" s="4">
        <v>722</v>
      </c>
      <c r="B729" s="4">
        <v>15.566450171452569</v>
      </c>
      <c r="C729" s="4">
        <v>18.85073686889643</v>
      </c>
      <c r="E729" s="2">
        <f t="shared" si="66"/>
        <v>0</v>
      </c>
      <c r="F729" s="2">
        <f t="shared" si="67"/>
        <v>1</v>
      </c>
      <c r="G729" s="7">
        <f t="shared" si="68"/>
        <v>3.2842866974438607</v>
      </c>
    </row>
    <row r="730" spans="1:7" ht="16" thickBot="1">
      <c r="A730" s="4">
        <v>723</v>
      </c>
      <c r="B730" s="4">
        <v>31.355138299312351</v>
      </c>
      <c r="C730" s="4">
        <v>9.2124500432673475</v>
      </c>
      <c r="E730" s="2">
        <f t="shared" si="66"/>
        <v>1</v>
      </c>
      <c r="F730" s="2">
        <f t="shared" si="67"/>
        <v>0</v>
      </c>
      <c r="G730" s="7">
        <f t="shared" si="68"/>
        <v>22.142688256045005</v>
      </c>
    </row>
    <row r="731" spans="1:7" ht="16" thickBot="1">
      <c r="A731" s="4">
        <v>724</v>
      </c>
      <c r="B731" s="4">
        <v>22.920749677783355</v>
      </c>
      <c r="C731" s="4">
        <v>13.871408205162556</v>
      </c>
      <c r="E731" s="2">
        <f t="shared" si="66"/>
        <v>1</v>
      </c>
      <c r="F731" s="2">
        <f t="shared" si="67"/>
        <v>0</v>
      </c>
      <c r="G731" s="7">
        <f t="shared" si="68"/>
        <v>9.0493414726207995</v>
      </c>
    </row>
    <row r="732" spans="1:7" ht="16" thickBot="1">
      <c r="A732" s="4">
        <v>725</v>
      </c>
      <c r="B732" s="4">
        <v>28.512447333795521</v>
      </c>
      <c r="C732" s="4">
        <v>21.249527262366826</v>
      </c>
      <c r="E732" s="2">
        <f t="shared" si="66"/>
        <v>1</v>
      </c>
      <c r="F732" s="2">
        <f t="shared" si="67"/>
        <v>0</v>
      </c>
      <c r="G732" s="7">
        <f t="shared" si="68"/>
        <v>7.2629200714286952</v>
      </c>
    </row>
    <row r="733" spans="1:7" ht="16" thickBot="1">
      <c r="A733" s="4">
        <v>726</v>
      </c>
      <c r="B733" s="4">
        <v>25.653615137609915</v>
      </c>
      <c r="C733" s="4">
        <v>19.954760520173622</v>
      </c>
      <c r="E733" s="2">
        <f t="shared" si="66"/>
        <v>1</v>
      </c>
      <c r="F733" s="2">
        <f t="shared" si="67"/>
        <v>0</v>
      </c>
      <c r="G733" s="7">
        <f t="shared" si="68"/>
        <v>5.6988546174362931</v>
      </c>
    </row>
    <row r="734" spans="1:7" ht="16" thickBot="1">
      <c r="A734" s="4">
        <v>727</v>
      </c>
      <c r="B734" s="4">
        <v>34.696187280588283</v>
      </c>
      <c r="C734" s="4">
        <v>6.60768038796515</v>
      </c>
      <c r="E734" s="2">
        <f t="shared" si="66"/>
        <v>1</v>
      </c>
      <c r="F734" s="2">
        <f t="shared" si="67"/>
        <v>0</v>
      </c>
      <c r="G734" s="7">
        <f t="shared" si="68"/>
        <v>28.088506892623133</v>
      </c>
    </row>
    <row r="735" spans="1:7" ht="16" thickBot="1">
      <c r="A735" s="4">
        <v>728</v>
      </c>
      <c r="B735" s="4">
        <v>28.330938978066154</v>
      </c>
      <c r="C735" s="4">
        <v>16.757418452016299</v>
      </c>
      <c r="E735" s="2">
        <f t="shared" si="66"/>
        <v>1</v>
      </c>
      <c r="F735" s="2">
        <f t="shared" si="67"/>
        <v>0</v>
      </c>
      <c r="G735" s="7">
        <f t="shared" si="68"/>
        <v>11.573520526049855</v>
      </c>
    </row>
    <row r="736" spans="1:7" ht="16" thickBot="1">
      <c r="A736" s="4">
        <v>729</v>
      </c>
      <c r="B736" s="4">
        <v>34.863509756320546</v>
      </c>
      <c r="C736" s="4">
        <v>23.16980994038726</v>
      </c>
      <c r="E736" s="2">
        <f t="shared" si="66"/>
        <v>1</v>
      </c>
      <c r="F736" s="2">
        <f t="shared" si="67"/>
        <v>0</v>
      </c>
      <c r="G736" s="7">
        <f t="shared" si="68"/>
        <v>11.693699815933286</v>
      </c>
    </row>
    <row r="737" spans="1:7" ht="16" thickBot="1">
      <c r="A737" s="4">
        <v>730</v>
      </c>
      <c r="B737" s="4">
        <v>25.214585583829525</v>
      </c>
      <c r="C737" s="4">
        <v>24.600091666495608</v>
      </c>
      <c r="E737" s="2">
        <f t="shared" si="66"/>
        <v>1</v>
      </c>
      <c r="F737" s="2">
        <f t="shared" si="67"/>
        <v>0</v>
      </c>
      <c r="G737" s="7">
        <f t="shared" si="68"/>
        <v>0.61449391733391678</v>
      </c>
    </row>
    <row r="738" spans="1:7" ht="16" thickBot="1">
      <c r="A738" s="4">
        <v>731</v>
      </c>
      <c r="B738" s="4">
        <v>38.535777825685479</v>
      </c>
      <c r="C738" s="4">
        <v>6.6238067519606822</v>
      </c>
      <c r="E738" s="2">
        <f t="shared" si="66"/>
        <v>1</v>
      </c>
      <c r="F738" s="2">
        <f t="shared" si="67"/>
        <v>0</v>
      </c>
      <c r="G738" s="7">
        <f t="shared" si="68"/>
        <v>31.911971073724796</v>
      </c>
    </row>
    <row r="739" spans="1:7" ht="16" thickBot="1">
      <c r="A739" s="4">
        <v>732</v>
      </c>
      <c r="B739" s="4">
        <v>26.818082764874884</v>
      </c>
      <c r="C739" s="4">
        <v>22.944470571367688</v>
      </c>
      <c r="E739" s="2">
        <f t="shared" si="66"/>
        <v>1</v>
      </c>
      <c r="F739" s="2">
        <f t="shared" si="67"/>
        <v>0</v>
      </c>
      <c r="G739" s="7">
        <f t="shared" si="68"/>
        <v>3.8736121935071957</v>
      </c>
    </row>
    <row r="740" spans="1:7" ht="16" thickBot="1">
      <c r="A740" s="4">
        <v>733</v>
      </c>
      <c r="B740" s="4">
        <v>37.230335891206771</v>
      </c>
      <c r="C740" s="4">
        <v>18.18896850453174</v>
      </c>
      <c r="E740" s="2">
        <f t="shared" si="66"/>
        <v>1</v>
      </c>
      <c r="F740" s="2">
        <f t="shared" si="67"/>
        <v>0</v>
      </c>
      <c r="G740" s="7">
        <f t="shared" si="68"/>
        <v>19.041367386675031</v>
      </c>
    </row>
    <row r="741" spans="1:7" ht="16" thickBot="1">
      <c r="A741" s="4">
        <v>734</v>
      </c>
      <c r="B741" s="4">
        <v>38.215434208124456</v>
      </c>
      <c r="C741" s="4">
        <v>30.917463192853262</v>
      </c>
      <c r="E741" s="2">
        <f t="shared" si="66"/>
        <v>1</v>
      </c>
      <c r="F741" s="2">
        <f t="shared" si="67"/>
        <v>0</v>
      </c>
      <c r="G741" s="7">
        <f t="shared" si="68"/>
        <v>7.2979710152711945</v>
      </c>
    </row>
    <row r="742" spans="1:7" ht="16" thickBot="1">
      <c r="A742" s="4">
        <v>735</v>
      </c>
      <c r="B742" s="4">
        <v>26.577411440369467</v>
      </c>
      <c r="C742" s="4">
        <v>25.682378039793925</v>
      </c>
      <c r="E742" s="2">
        <f t="shared" si="66"/>
        <v>1</v>
      </c>
      <c r="F742" s="2">
        <f t="shared" si="67"/>
        <v>0</v>
      </c>
      <c r="G742" s="7">
        <f t="shared" si="68"/>
        <v>0.89503340057554226</v>
      </c>
    </row>
    <row r="743" spans="1:7" ht="16" thickBot="1">
      <c r="A743" s="4">
        <v>736</v>
      </c>
      <c r="B743" s="4">
        <v>44.371516569179157</v>
      </c>
      <c r="C743" s="4">
        <v>32.395211490682108</v>
      </c>
      <c r="E743" s="2">
        <f t="shared" si="66"/>
        <v>1</v>
      </c>
      <c r="F743" s="2">
        <f t="shared" si="67"/>
        <v>0</v>
      </c>
      <c r="G743" s="7">
        <f t="shared" si="68"/>
        <v>11.976305078497049</v>
      </c>
    </row>
    <row r="744" spans="1:7" ht="16" thickBot="1">
      <c r="A744" s="4">
        <v>737</v>
      </c>
      <c r="B744" s="4">
        <v>29.900235235392493</v>
      </c>
      <c r="C744" s="4">
        <v>5.0987057903247059</v>
      </c>
      <c r="E744" s="2">
        <f t="shared" si="66"/>
        <v>1</v>
      </c>
      <c r="F744" s="2">
        <f t="shared" si="67"/>
        <v>0</v>
      </c>
      <c r="G744" s="7">
        <f t="shared" si="68"/>
        <v>24.801529445067786</v>
      </c>
    </row>
    <row r="745" spans="1:7" ht="16" thickBot="1">
      <c r="A745" s="4">
        <v>738</v>
      </c>
      <c r="B745" s="4">
        <v>34.480659533505637</v>
      </c>
      <c r="C745" s="4">
        <v>9.1431006788398363</v>
      </c>
      <c r="E745" s="2">
        <f t="shared" si="66"/>
        <v>1</v>
      </c>
      <c r="F745" s="2">
        <f t="shared" si="67"/>
        <v>0</v>
      </c>
      <c r="G745" s="7">
        <f t="shared" si="68"/>
        <v>25.337558854665801</v>
      </c>
    </row>
    <row r="746" spans="1:7" ht="16" thickBot="1">
      <c r="A746" s="4">
        <v>739</v>
      </c>
      <c r="B746" s="4">
        <v>34.712176504255424</v>
      </c>
      <c r="C746" s="4">
        <v>30.802868398592334</v>
      </c>
      <c r="E746" s="2">
        <f t="shared" si="66"/>
        <v>1</v>
      </c>
      <c r="F746" s="2">
        <f t="shared" si="67"/>
        <v>0</v>
      </c>
      <c r="G746" s="7">
        <f t="shared" si="68"/>
        <v>3.9093081056630901</v>
      </c>
    </row>
    <row r="747" spans="1:7" ht="16" thickBot="1">
      <c r="A747" s="4">
        <v>740</v>
      </c>
      <c r="B747" s="4">
        <v>24.816767474008529</v>
      </c>
      <c r="C747" s="4">
        <v>11.298403825781193</v>
      </c>
      <c r="E747" s="2">
        <f t="shared" si="66"/>
        <v>1</v>
      </c>
      <c r="F747" s="2">
        <f t="shared" si="67"/>
        <v>0</v>
      </c>
      <c r="G747" s="7">
        <f t="shared" si="68"/>
        <v>13.518363648227336</v>
      </c>
    </row>
    <row r="748" spans="1:7" ht="16" thickBot="1">
      <c r="A748" s="4">
        <v>741</v>
      </c>
      <c r="B748" s="4">
        <v>34.032726987598181</v>
      </c>
      <c r="C748" s="4">
        <v>5.0075037859559419</v>
      </c>
      <c r="E748" s="2">
        <f t="shared" si="66"/>
        <v>1</v>
      </c>
      <c r="F748" s="2">
        <f t="shared" si="67"/>
        <v>0</v>
      </c>
      <c r="G748" s="7">
        <f t="shared" si="68"/>
        <v>29.025223201642241</v>
      </c>
    </row>
    <row r="749" spans="1:7" ht="16" thickBot="1">
      <c r="A749" s="4">
        <v>742</v>
      </c>
      <c r="B749" s="4">
        <v>26.618193703249585</v>
      </c>
      <c r="C749" s="4">
        <v>29.211855906815011</v>
      </c>
      <c r="E749" s="2">
        <f t="shared" si="66"/>
        <v>0</v>
      </c>
      <c r="F749" s="2">
        <f t="shared" si="67"/>
        <v>1</v>
      </c>
      <c r="G749" s="7">
        <f t="shared" si="68"/>
        <v>2.593662203565426</v>
      </c>
    </row>
    <row r="750" spans="1:7" ht="16" thickBot="1">
      <c r="A750" s="4">
        <v>743</v>
      </c>
      <c r="B750" s="4">
        <v>30.964402465416676</v>
      </c>
      <c r="C750" s="4">
        <v>9.95750340134148</v>
      </c>
      <c r="E750" s="2">
        <f t="shared" si="66"/>
        <v>1</v>
      </c>
      <c r="F750" s="2">
        <f t="shared" si="67"/>
        <v>0</v>
      </c>
      <c r="G750" s="7">
        <f t="shared" si="68"/>
        <v>21.006899064075196</v>
      </c>
    </row>
    <row r="751" spans="1:7" ht="16" thickBot="1">
      <c r="A751" s="4">
        <v>744</v>
      </c>
      <c r="B751" s="4">
        <v>44.799242457633206</v>
      </c>
      <c r="C751" s="4">
        <v>23.883625763085124</v>
      </c>
      <c r="E751" s="2">
        <f t="shared" si="66"/>
        <v>1</v>
      </c>
      <c r="F751" s="2">
        <f t="shared" si="67"/>
        <v>0</v>
      </c>
      <c r="G751" s="7">
        <f t="shared" si="68"/>
        <v>20.915616694548081</v>
      </c>
    </row>
    <row r="752" spans="1:7" ht="16" thickBot="1">
      <c r="A752" s="4">
        <v>745</v>
      </c>
      <c r="B752" s="4">
        <v>42.985931385053505</v>
      </c>
      <c r="C752" s="4">
        <v>27.123451139889244</v>
      </c>
      <c r="E752" s="2">
        <f t="shared" si="66"/>
        <v>1</v>
      </c>
      <c r="F752" s="2">
        <f t="shared" si="67"/>
        <v>0</v>
      </c>
      <c r="G752" s="7">
        <f t="shared" si="68"/>
        <v>15.86248024516426</v>
      </c>
    </row>
    <row r="753" spans="1:7" ht="16" thickBot="1">
      <c r="A753" s="4">
        <v>746</v>
      </c>
      <c r="B753" s="4">
        <v>33.971890484173031</v>
      </c>
      <c r="C753" s="4">
        <v>23.346259970284823</v>
      </c>
      <c r="E753" s="2">
        <f t="shared" si="66"/>
        <v>1</v>
      </c>
      <c r="F753" s="2">
        <f t="shared" si="67"/>
        <v>0</v>
      </c>
      <c r="G753" s="7">
        <f t="shared" si="68"/>
        <v>10.625630513888208</v>
      </c>
    </row>
    <row r="754" spans="1:7" ht="16" thickBot="1">
      <c r="A754" s="4">
        <v>747</v>
      </c>
      <c r="B754" s="4">
        <v>33.812658572209408</v>
      </c>
      <c r="C754" s="4">
        <v>23.172964299883446</v>
      </c>
      <c r="E754" s="2">
        <f t="shared" si="66"/>
        <v>1</v>
      </c>
      <c r="F754" s="2">
        <f t="shared" si="67"/>
        <v>0</v>
      </c>
      <c r="G754" s="7">
        <f t="shared" si="68"/>
        <v>10.639694272325961</v>
      </c>
    </row>
    <row r="755" spans="1:7" ht="16" thickBot="1">
      <c r="A755" s="4">
        <v>748</v>
      </c>
      <c r="B755" s="4">
        <v>35.741443143221503</v>
      </c>
      <c r="C755" s="4">
        <v>17.839210488003989</v>
      </c>
      <c r="E755" s="2">
        <f t="shared" si="66"/>
        <v>1</v>
      </c>
      <c r="F755" s="2">
        <f t="shared" si="67"/>
        <v>0</v>
      </c>
      <c r="G755" s="7">
        <f t="shared" si="68"/>
        <v>17.902232655217514</v>
      </c>
    </row>
    <row r="756" spans="1:7" ht="16" thickBot="1">
      <c r="A756" s="4">
        <v>749</v>
      </c>
      <c r="B756" s="4">
        <v>34.556971983040242</v>
      </c>
      <c r="C756" s="4">
        <v>17.29408275739592</v>
      </c>
      <c r="E756" s="2">
        <f t="shared" si="66"/>
        <v>1</v>
      </c>
      <c r="F756" s="2">
        <f t="shared" si="67"/>
        <v>0</v>
      </c>
      <c r="G756" s="7">
        <f t="shared" si="68"/>
        <v>17.262889225644322</v>
      </c>
    </row>
    <row r="757" spans="1:7" ht="16" thickBot="1">
      <c r="A757" s="4">
        <v>750</v>
      </c>
      <c r="B757" s="4">
        <v>35.316851994190934</v>
      </c>
      <c r="C757" s="4">
        <v>19.009870647384812</v>
      </c>
      <c r="E757" s="2">
        <f t="shared" si="66"/>
        <v>1</v>
      </c>
      <c r="F757" s="2">
        <f t="shared" si="67"/>
        <v>0</v>
      </c>
      <c r="G757" s="7">
        <f t="shared" si="68"/>
        <v>16.306981346806122</v>
      </c>
    </row>
    <row r="758" spans="1:7" ht="16" thickBot="1">
      <c r="A758" s="4">
        <v>751</v>
      </c>
      <c r="B758" s="4">
        <v>37.420512049839033</v>
      </c>
      <c r="C758" s="4">
        <v>26.939907804243283</v>
      </c>
      <c r="E758" s="2">
        <f t="shared" si="66"/>
        <v>1</v>
      </c>
      <c r="F758" s="2">
        <f t="shared" si="67"/>
        <v>0</v>
      </c>
      <c r="G758" s="7">
        <f t="shared" si="68"/>
        <v>10.48060424559575</v>
      </c>
    </row>
    <row r="759" spans="1:7" ht="16" thickBot="1">
      <c r="A759" s="4">
        <v>752</v>
      </c>
      <c r="B759" s="4">
        <v>32.702519983287793</v>
      </c>
      <c r="C759" s="4">
        <v>19.329197994295154</v>
      </c>
      <c r="E759" s="2">
        <f t="shared" si="66"/>
        <v>1</v>
      </c>
      <c r="F759" s="2">
        <f t="shared" si="67"/>
        <v>0</v>
      </c>
      <c r="G759" s="7">
        <f t="shared" si="68"/>
        <v>13.37332198899264</v>
      </c>
    </row>
    <row r="760" spans="1:7" ht="16" thickBot="1">
      <c r="A760" s="4">
        <v>753</v>
      </c>
      <c r="B760" s="4">
        <v>20.413094561808055</v>
      </c>
      <c r="C760" s="4">
        <v>10.097282422382166</v>
      </c>
      <c r="E760" s="2">
        <f t="shared" si="66"/>
        <v>1</v>
      </c>
      <c r="F760" s="2">
        <f t="shared" si="67"/>
        <v>0</v>
      </c>
      <c r="G760" s="7">
        <f t="shared" si="68"/>
        <v>10.315812139425889</v>
      </c>
    </row>
    <row r="761" spans="1:7" ht="16" thickBot="1">
      <c r="A761" s="4">
        <v>754</v>
      </c>
      <c r="B761" s="4">
        <v>39.705252477054735</v>
      </c>
      <c r="C761" s="4">
        <v>13.051163509821205</v>
      </c>
      <c r="E761" s="2">
        <f t="shared" si="66"/>
        <v>1</v>
      </c>
      <c r="F761" s="2">
        <f t="shared" si="67"/>
        <v>0</v>
      </c>
      <c r="G761" s="7">
        <f t="shared" si="68"/>
        <v>26.65408896723353</v>
      </c>
    </row>
    <row r="762" spans="1:7" ht="16" thickBot="1">
      <c r="A762" s="4">
        <v>755</v>
      </c>
      <c r="B762" s="4">
        <v>37.629888838632283</v>
      </c>
      <c r="C762" s="4">
        <v>15.793127236596906</v>
      </c>
      <c r="E762" s="2">
        <f t="shared" si="66"/>
        <v>1</v>
      </c>
      <c r="F762" s="2">
        <f t="shared" si="67"/>
        <v>0</v>
      </c>
      <c r="G762" s="7">
        <f t="shared" si="68"/>
        <v>21.836761602035377</v>
      </c>
    </row>
    <row r="763" spans="1:7" ht="16" thickBot="1">
      <c r="A763" s="4">
        <v>756</v>
      </c>
      <c r="B763" s="4">
        <v>31.176818736246183</v>
      </c>
      <c r="C763" s="4">
        <v>17.586316846902744</v>
      </c>
      <c r="E763" s="2">
        <f t="shared" si="66"/>
        <v>1</v>
      </c>
      <c r="F763" s="2">
        <f t="shared" si="67"/>
        <v>0</v>
      </c>
      <c r="G763" s="7">
        <f t="shared" si="68"/>
        <v>13.59050188934344</v>
      </c>
    </row>
    <row r="764" spans="1:7" ht="16" thickBot="1">
      <c r="A764" s="4">
        <v>757</v>
      </c>
      <c r="B764" s="4">
        <v>38.629461190904195</v>
      </c>
      <c r="C764" s="4">
        <v>14.752778356978087</v>
      </c>
      <c r="E764" s="2">
        <f t="shared" si="66"/>
        <v>1</v>
      </c>
      <c r="F764" s="2">
        <f t="shared" si="67"/>
        <v>0</v>
      </c>
      <c r="G764" s="7">
        <f t="shared" si="68"/>
        <v>23.876682833926107</v>
      </c>
    </row>
    <row r="765" spans="1:7" ht="16" thickBot="1">
      <c r="A765" s="4">
        <v>758</v>
      </c>
      <c r="B765" s="4">
        <v>31.931198005598414</v>
      </c>
      <c r="C765" s="4">
        <v>18.831152026026327</v>
      </c>
      <c r="E765" s="2">
        <f t="shared" si="66"/>
        <v>1</v>
      </c>
      <c r="F765" s="2">
        <f t="shared" si="67"/>
        <v>0</v>
      </c>
      <c r="G765" s="7">
        <f t="shared" si="68"/>
        <v>13.100045979572087</v>
      </c>
    </row>
    <row r="766" spans="1:7" ht="16" thickBot="1">
      <c r="A766" s="4">
        <v>759</v>
      </c>
      <c r="B766" s="4">
        <v>35.413982578454579</v>
      </c>
      <c r="C766" s="4">
        <v>23.223812888733825</v>
      </c>
      <c r="E766" s="2">
        <f t="shared" si="66"/>
        <v>1</v>
      </c>
      <c r="F766" s="2">
        <f t="shared" si="67"/>
        <v>0</v>
      </c>
      <c r="G766" s="7">
        <f t="shared" si="68"/>
        <v>12.190169689720754</v>
      </c>
    </row>
    <row r="767" spans="1:7" ht="16" thickBot="1">
      <c r="A767" s="4">
        <v>760</v>
      </c>
      <c r="B767" s="4">
        <v>31.562973684386847</v>
      </c>
      <c r="C767" s="4">
        <v>25.422938563951519</v>
      </c>
      <c r="E767" s="2">
        <f t="shared" si="66"/>
        <v>1</v>
      </c>
      <c r="F767" s="2">
        <f t="shared" si="67"/>
        <v>0</v>
      </c>
      <c r="G767" s="7">
        <f t="shared" si="68"/>
        <v>6.1400351204353285</v>
      </c>
    </row>
    <row r="768" spans="1:7" ht="16" thickBot="1">
      <c r="A768" s="4">
        <v>761</v>
      </c>
      <c r="B768" s="4">
        <v>35.580169588412289</v>
      </c>
      <c r="C768" s="4">
        <v>25.916938393110598</v>
      </c>
      <c r="E768" s="2">
        <f t="shared" si="66"/>
        <v>1</v>
      </c>
      <c r="F768" s="2">
        <f t="shared" si="67"/>
        <v>0</v>
      </c>
      <c r="G768" s="7">
        <f t="shared" si="68"/>
        <v>9.6632311953016909</v>
      </c>
    </row>
    <row r="769" spans="1:7" ht="16" thickBot="1">
      <c r="A769" s="4">
        <v>762</v>
      </c>
      <c r="B769" s="4">
        <v>39.778463829605627</v>
      </c>
      <c r="C769" s="4">
        <v>4.6640832140912405</v>
      </c>
      <c r="E769" s="2">
        <f t="shared" si="66"/>
        <v>1</v>
      </c>
      <c r="F769" s="2">
        <f t="shared" si="67"/>
        <v>0</v>
      </c>
      <c r="G769" s="7">
        <f t="shared" si="68"/>
        <v>35.114380615514385</v>
      </c>
    </row>
    <row r="770" spans="1:7" ht="16" thickBot="1">
      <c r="A770" s="4">
        <v>763</v>
      </c>
      <c r="B770" s="4">
        <v>31.995447030016454</v>
      </c>
      <c r="C770" s="4">
        <v>8.2131434068528471</v>
      </c>
      <c r="E770" s="2">
        <f t="shared" si="66"/>
        <v>1</v>
      </c>
      <c r="F770" s="2">
        <f t="shared" si="67"/>
        <v>0</v>
      </c>
      <c r="G770" s="7">
        <f t="shared" si="68"/>
        <v>23.782303623163607</v>
      </c>
    </row>
    <row r="771" spans="1:7" ht="16" thickBot="1">
      <c r="A771" s="4">
        <v>764</v>
      </c>
      <c r="B771" s="4">
        <v>28.299496865763651</v>
      </c>
      <c r="C771" s="4">
        <v>30.727547493825476</v>
      </c>
      <c r="E771" s="2">
        <f t="shared" si="66"/>
        <v>0</v>
      </c>
      <c r="F771" s="2">
        <f t="shared" si="67"/>
        <v>1</v>
      </c>
      <c r="G771" s="7">
        <f t="shared" si="68"/>
        <v>2.4280506280618255</v>
      </c>
    </row>
    <row r="772" spans="1:7" ht="16" thickBot="1">
      <c r="A772" s="4">
        <v>765</v>
      </c>
      <c r="B772" s="4">
        <v>21.206390068667709</v>
      </c>
      <c r="C772" s="4">
        <v>11.069077279995057</v>
      </c>
      <c r="E772" s="2">
        <f t="shared" si="66"/>
        <v>1</v>
      </c>
      <c r="F772" s="2">
        <f t="shared" si="67"/>
        <v>0</v>
      </c>
      <c r="G772" s="7">
        <f t="shared" si="68"/>
        <v>10.137312788672652</v>
      </c>
    </row>
    <row r="773" spans="1:7" ht="16" thickBot="1">
      <c r="A773" s="4">
        <v>766</v>
      </c>
      <c r="B773" s="4">
        <v>31.427437341612805</v>
      </c>
      <c r="C773" s="4">
        <v>23.437108516844575</v>
      </c>
      <c r="E773" s="2">
        <f t="shared" si="66"/>
        <v>1</v>
      </c>
      <c r="F773" s="2">
        <f t="shared" si="67"/>
        <v>0</v>
      </c>
      <c r="G773" s="7">
        <f t="shared" si="68"/>
        <v>7.9903288247682305</v>
      </c>
    </row>
    <row r="774" spans="1:7" ht="16" thickBot="1">
      <c r="A774" s="4">
        <v>767</v>
      </c>
      <c r="B774" s="4">
        <v>22.580442579599165</v>
      </c>
      <c r="C774" s="4">
        <v>18.838934800480381</v>
      </c>
      <c r="E774" s="2">
        <f t="shared" si="66"/>
        <v>1</v>
      </c>
      <c r="F774" s="2">
        <f t="shared" si="67"/>
        <v>0</v>
      </c>
      <c r="G774" s="7">
        <f t="shared" si="68"/>
        <v>3.7415077791187841</v>
      </c>
    </row>
    <row r="775" spans="1:7" ht="16" thickBot="1">
      <c r="A775" s="4">
        <v>768</v>
      </c>
      <c r="B775" s="4">
        <v>32.742895247718018</v>
      </c>
      <c r="C775" s="4">
        <v>9.2699869966442492</v>
      </c>
      <c r="E775" s="2">
        <f t="shared" si="66"/>
        <v>1</v>
      </c>
      <c r="F775" s="2">
        <f t="shared" si="67"/>
        <v>0</v>
      </c>
      <c r="G775" s="7">
        <f t="shared" si="68"/>
        <v>23.472908251073768</v>
      </c>
    </row>
    <row r="776" spans="1:7" ht="16" thickBot="1">
      <c r="A776" s="4">
        <v>769</v>
      </c>
      <c r="B776" s="4">
        <v>29.325028271616308</v>
      </c>
      <c r="C776" s="4">
        <v>23.004966288737851</v>
      </c>
      <c r="E776" s="2">
        <f t="shared" ref="E776:E839" si="69">IF(B776&gt;C776, 1, 0)</f>
        <v>1</v>
      </c>
      <c r="F776" s="2">
        <f t="shared" ref="F776:F839" si="70">IF(B776&lt;C776, 1, 0)</f>
        <v>0</v>
      </c>
      <c r="G776" s="7">
        <f t="shared" ref="G776:G839" si="71">IF(B776&gt;C776,B776-C776,C776-B776)</f>
        <v>6.3200619828784568</v>
      </c>
    </row>
    <row r="777" spans="1:7" ht="16" thickBot="1">
      <c r="A777" s="4">
        <v>770</v>
      </c>
      <c r="B777" s="4">
        <v>35.369658532978896</v>
      </c>
      <c r="C777" s="4">
        <v>23.045073204620351</v>
      </c>
      <c r="E777" s="2">
        <f t="shared" si="69"/>
        <v>1</v>
      </c>
      <c r="F777" s="2">
        <f t="shared" si="70"/>
        <v>0</v>
      </c>
      <c r="G777" s="7">
        <f t="shared" si="71"/>
        <v>12.324585328358545</v>
      </c>
    </row>
    <row r="778" spans="1:7" ht="16" thickBot="1">
      <c r="A778" s="4">
        <v>771</v>
      </c>
      <c r="B778" s="4">
        <v>28.950540853257539</v>
      </c>
      <c r="C778" s="4">
        <v>13.396208925695619</v>
      </c>
      <c r="E778" s="2">
        <f t="shared" si="69"/>
        <v>1</v>
      </c>
      <c r="F778" s="2">
        <f t="shared" si="70"/>
        <v>0</v>
      </c>
      <c r="G778" s="7">
        <f t="shared" si="71"/>
        <v>15.55433192756192</v>
      </c>
    </row>
    <row r="779" spans="1:7" ht="16" thickBot="1">
      <c r="A779" s="4">
        <v>772</v>
      </c>
      <c r="B779" s="4">
        <v>51.313867581313936</v>
      </c>
      <c r="C779" s="4">
        <v>18.065501223190942</v>
      </c>
      <c r="E779" s="2">
        <f t="shared" si="69"/>
        <v>1</v>
      </c>
      <c r="F779" s="2">
        <f t="shared" si="70"/>
        <v>0</v>
      </c>
      <c r="G779" s="7">
        <f t="shared" si="71"/>
        <v>33.248366358122993</v>
      </c>
    </row>
    <row r="780" spans="1:7" ht="16" thickBot="1">
      <c r="A780" s="4">
        <v>773</v>
      </c>
      <c r="B780" s="4">
        <v>23.439654947801031</v>
      </c>
      <c r="C780" s="4">
        <v>26.25812120610173</v>
      </c>
      <c r="E780" s="2">
        <f t="shared" si="69"/>
        <v>0</v>
      </c>
      <c r="F780" s="2">
        <f t="shared" si="70"/>
        <v>1</v>
      </c>
      <c r="G780" s="7">
        <f t="shared" si="71"/>
        <v>2.818466258300699</v>
      </c>
    </row>
    <row r="781" spans="1:7" ht="16" thickBot="1">
      <c r="A781" s="4">
        <v>774</v>
      </c>
      <c r="B781" s="4">
        <v>37.955072372838217</v>
      </c>
      <c r="C781" s="4">
        <v>14.542463786533029</v>
      </c>
      <c r="E781" s="2">
        <f t="shared" si="69"/>
        <v>1</v>
      </c>
      <c r="F781" s="2">
        <f t="shared" si="70"/>
        <v>0</v>
      </c>
      <c r="G781" s="7">
        <f t="shared" si="71"/>
        <v>23.41260858630519</v>
      </c>
    </row>
    <row r="782" spans="1:7" ht="16" thickBot="1">
      <c r="A782" s="4">
        <v>775</v>
      </c>
      <c r="B782" s="4">
        <v>32.668073752796793</v>
      </c>
      <c r="C782" s="4">
        <v>13.821802523946541</v>
      </c>
      <c r="E782" s="2">
        <f t="shared" si="69"/>
        <v>1</v>
      </c>
      <c r="F782" s="2">
        <f t="shared" si="70"/>
        <v>0</v>
      </c>
      <c r="G782" s="7">
        <f t="shared" si="71"/>
        <v>18.846271228850252</v>
      </c>
    </row>
    <row r="783" spans="1:7" ht="16" thickBot="1">
      <c r="A783" s="4">
        <v>776</v>
      </c>
      <c r="B783" s="4">
        <v>20.584068472814121</v>
      </c>
      <c r="C783" s="4">
        <v>26.557624412577518</v>
      </c>
      <c r="E783" s="2">
        <f t="shared" si="69"/>
        <v>0</v>
      </c>
      <c r="F783" s="2">
        <f t="shared" si="70"/>
        <v>1</v>
      </c>
      <c r="G783" s="7">
        <f t="shared" si="71"/>
        <v>5.973555939763397</v>
      </c>
    </row>
    <row r="784" spans="1:7" ht="16" thickBot="1">
      <c r="A784" s="4">
        <v>777</v>
      </c>
      <c r="B784" s="4">
        <v>37.11123878358223</v>
      </c>
      <c r="C784" s="4">
        <v>4.8923616837893178</v>
      </c>
      <c r="E784" s="2">
        <f t="shared" si="69"/>
        <v>1</v>
      </c>
      <c r="F784" s="2">
        <f t="shared" si="70"/>
        <v>0</v>
      </c>
      <c r="G784" s="7">
        <f t="shared" si="71"/>
        <v>32.218877099792913</v>
      </c>
    </row>
    <row r="785" spans="1:7" ht="16" thickBot="1">
      <c r="A785" s="4">
        <v>778</v>
      </c>
      <c r="B785" s="4">
        <v>42.130075418575132</v>
      </c>
      <c r="C785" s="4">
        <v>11.069698541310849</v>
      </c>
      <c r="E785" s="2">
        <f t="shared" si="69"/>
        <v>1</v>
      </c>
      <c r="F785" s="2">
        <f t="shared" si="70"/>
        <v>0</v>
      </c>
      <c r="G785" s="7">
        <f t="shared" si="71"/>
        <v>31.060376877264282</v>
      </c>
    </row>
    <row r="786" spans="1:7" ht="16" thickBot="1">
      <c r="A786" s="4">
        <v>779</v>
      </c>
      <c r="B786" s="4">
        <v>40.72407033747789</v>
      </c>
      <c r="C786" s="4">
        <v>20.575037782758031</v>
      </c>
      <c r="E786" s="2">
        <f t="shared" si="69"/>
        <v>1</v>
      </c>
      <c r="F786" s="2">
        <f t="shared" si="70"/>
        <v>0</v>
      </c>
      <c r="G786" s="7">
        <f t="shared" si="71"/>
        <v>20.149032554719859</v>
      </c>
    </row>
    <row r="787" spans="1:7" ht="16" thickBot="1">
      <c r="A787" s="4">
        <v>780</v>
      </c>
      <c r="B787" s="4">
        <v>30.350247849802805</v>
      </c>
      <c r="C787" s="4">
        <v>9.6368162096559988</v>
      </c>
      <c r="E787" s="2">
        <f t="shared" si="69"/>
        <v>1</v>
      </c>
      <c r="F787" s="2">
        <f t="shared" si="70"/>
        <v>0</v>
      </c>
      <c r="G787" s="7">
        <f t="shared" si="71"/>
        <v>20.713431640146808</v>
      </c>
    </row>
    <row r="788" spans="1:7" ht="16" thickBot="1">
      <c r="A788" s="4">
        <v>781</v>
      </c>
      <c r="B788" s="4">
        <v>23.10641813557238</v>
      </c>
      <c r="C788" s="4">
        <v>30.410319365784847</v>
      </c>
      <c r="E788" s="2">
        <f t="shared" si="69"/>
        <v>0</v>
      </c>
      <c r="F788" s="2">
        <f t="shared" si="70"/>
        <v>1</v>
      </c>
      <c r="G788" s="7">
        <f t="shared" si="71"/>
        <v>7.3039012302124675</v>
      </c>
    </row>
    <row r="789" spans="1:7" ht="16" thickBot="1">
      <c r="A789" s="4">
        <v>782</v>
      </c>
      <c r="B789" s="4">
        <v>19.114656661854049</v>
      </c>
      <c r="C789" s="4">
        <v>30.156996897328611</v>
      </c>
      <c r="E789" s="2">
        <f t="shared" si="69"/>
        <v>0</v>
      </c>
      <c r="F789" s="2">
        <f t="shared" si="70"/>
        <v>1</v>
      </c>
      <c r="G789" s="7">
        <f t="shared" si="71"/>
        <v>11.042340235474562</v>
      </c>
    </row>
    <row r="790" spans="1:7" ht="16" thickBot="1">
      <c r="A790" s="4">
        <v>783</v>
      </c>
      <c r="B790" s="4">
        <v>38.806771167565451</v>
      </c>
      <c r="C790" s="4">
        <v>21.588968855163774</v>
      </c>
      <c r="E790" s="2">
        <f t="shared" si="69"/>
        <v>1</v>
      </c>
      <c r="F790" s="2">
        <f t="shared" si="70"/>
        <v>0</v>
      </c>
      <c r="G790" s="7">
        <f t="shared" si="71"/>
        <v>17.217802312401677</v>
      </c>
    </row>
    <row r="791" spans="1:7" ht="16" thickBot="1">
      <c r="A791" s="4">
        <v>784</v>
      </c>
      <c r="B791" s="4">
        <v>36.172832627943187</v>
      </c>
      <c r="C791" s="4">
        <v>26.049112228949415</v>
      </c>
      <c r="E791" s="2">
        <f t="shared" si="69"/>
        <v>1</v>
      </c>
      <c r="F791" s="2">
        <f t="shared" si="70"/>
        <v>0</v>
      </c>
      <c r="G791" s="7">
        <f t="shared" si="71"/>
        <v>10.123720398993772</v>
      </c>
    </row>
    <row r="792" spans="1:7" ht="16" thickBot="1">
      <c r="A792" s="4">
        <v>785</v>
      </c>
      <c r="B792" s="4">
        <v>32.598414404907906</v>
      </c>
      <c r="C792" s="4">
        <v>26.55779622938908</v>
      </c>
      <c r="E792" s="2">
        <f t="shared" si="69"/>
        <v>1</v>
      </c>
      <c r="F792" s="2">
        <f t="shared" si="70"/>
        <v>0</v>
      </c>
      <c r="G792" s="7">
        <f t="shared" si="71"/>
        <v>6.0406181755188264</v>
      </c>
    </row>
    <row r="793" spans="1:7" ht="16" thickBot="1">
      <c r="A793" s="4">
        <v>786</v>
      </c>
      <c r="B793" s="4">
        <v>25.525953274227966</v>
      </c>
      <c r="C793" s="4">
        <v>0.63122809476201525</v>
      </c>
      <c r="E793" s="2">
        <f t="shared" si="69"/>
        <v>1</v>
      </c>
      <c r="F793" s="2">
        <f t="shared" si="70"/>
        <v>0</v>
      </c>
      <c r="G793" s="7">
        <f t="shared" si="71"/>
        <v>24.894725179465951</v>
      </c>
    </row>
    <row r="794" spans="1:7" ht="16" thickBot="1">
      <c r="A794" s="4">
        <v>787</v>
      </c>
      <c r="B794" s="4">
        <v>32.191568744294052</v>
      </c>
      <c r="C794" s="4">
        <v>16.312716495278529</v>
      </c>
      <c r="E794" s="2">
        <f t="shared" si="69"/>
        <v>1</v>
      </c>
      <c r="F794" s="2">
        <f t="shared" si="70"/>
        <v>0</v>
      </c>
      <c r="G794" s="7">
        <f t="shared" si="71"/>
        <v>15.878852249015523</v>
      </c>
    </row>
    <row r="795" spans="1:7" ht="16" thickBot="1">
      <c r="A795" s="4">
        <v>788</v>
      </c>
      <c r="B795" s="4">
        <v>31.625106980810582</v>
      </c>
      <c r="C795" s="4">
        <v>14.71325186837748</v>
      </c>
      <c r="E795" s="2">
        <f t="shared" si="69"/>
        <v>1</v>
      </c>
      <c r="F795" s="2">
        <f t="shared" si="70"/>
        <v>0</v>
      </c>
      <c r="G795" s="7">
        <f t="shared" si="71"/>
        <v>16.911855112433102</v>
      </c>
    </row>
    <row r="796" spans="1:7" ht="16" thickBot="1">
      <c r="A796" s="4">
        <v>789</v>
      </c>
      <c r="B796" s="4">
        <v>30.471656320226035</v>
      </c>
      <c r="C796" s="4">
        <v>18.102923638322451</v>
      </c>
      <c r="E796" s="2">
        <f t="shared" si="69"/>
        <v>1</v>
      </c>
      <c r="F796" s="2">
        <f t="shared" si="70"/>
        <v>0</v>
      </c>
      <c r="G796" s="7">
        <f t="shared" si="71"/>
        <v>12.368732681903584</v>
      </c>
    </row>
    <row r="797" spans="1:7" ht="16" thickBot="1">
      <c r="A797" s="4">
        <v>790</v>
      </c>
      <c r="B797" s="4">
        <v>33.859602864187508</v>
      </c>
      <c r="C797" s="4">
        <v>16.10870314397631</v>
      </c>
      <c r="E797" s="2">
        <f t="shared" si="69"/>
        <v>1</v>
      </c>
      <c r="F797" s="2">
        <f t="shared" si="70"/>
        <v>0</v>
      </c>
      <c r="G797" s="7">
        <f t="shared" si="71"/>
        <v>17.750899720211198</v>
      </c>
    </row>
    <row r="798" spans="1:7" ht="16" thickBot="1">
      <c r="A798" s="4">
        <v>791</v>
      </c>
      <c r="B798" s="4">
        <v>22.526937554485663</v>
      </c>
      <c r="C798" s="4">
        <v>17.801189637240697</v>
      </c>
      <c r="E798" s="2">
        <f t="shared" si="69"/>
        <v>1</v>
      </c>
      <c r="F798" s="2">
        <f t="shared" si="70"/>
        <v>0</v>
      </c>
      <c r="G798" s="7">
        <f t="shared" si="71"/>
        <v>4.7257479172449663</v>
      </c>
    </row>
    <row r="799" spans="1:7" ht="16" thickBot="1">
      <c r="A799" s="4">
        <v>792</v>
      </c>
      <c r="B799" s="4">
        <v>36.625329118544329</v>
      </c>
      <c r="C799" s="4">
        <v>17.220023094453342</v>
      </c>
      <c r="E799" s="2">
        <f t="shared" si="69"/>
        <v>1</v>
      </c>
      <c r="F799" s="2">
        <f t="shared" si="70"/>
        <v>0</v>
      </c>
      <c r="G799" s="7">
        <f t="shared" si="71"/>
        <v>19.405306024090986</v>
      </c>
    </row>
    <row r="800" spans="1:7" ht="16" thickBot="1">
      <c r="A800" s="4">
        <v>793</v>
      </c>
      <c r="B800" s="4">
        <v>26.079103522000718</v>
      </c>
      <c r="C800" s="4">
        <v>27.082966255936455</v>
      </c>
      <c r="E800" s="2">
        <f t="shared" si="69"/>
        <v>0</v>
      </c>
      <c r="F800" s="2">
        <f t="shared" si="70"/>
        <v>1</v>
      </c>
      <c r="G800" s="7">
        <f t="shared" si="71"/>
        <v>1.0038627339357369</v>
      </c>
    </row>
    <row r="801" spans="1:7" ht="16" thickBot="1">
      <c r="A801" s="4">
        <v>794</v>
      </c>
      <c r="B801" s="4">
        <v>34.418861720664871</v>
      </c>
      <c r="C801" s="4">
        <v>5.2114700823544116</v>
      </c>
      <c r="E801" s="2">
        <f t="shared" si="69"/>
        <v>1</v>
      </c>
      <c r="F801" s="2">
        <f t="shared" si="70"/>
        <v>0</v>
      </c>
      <c r="G801" s="7">
        <f t="shared" si="71"/>
        <v>29.207391638310462</v>
      </c>
    </row>
    <row r="802" spans="1:7" ht="16" thickBot="1">
      <c r="A802" s="4">
        <v>795</v>
      </c>
      <c r="B802" s="4">
        <v>26.789441751663229</v>
      </c>
      <c r="C802" s="4">
        <v>6.3087505089012801</v>
      </c>
      <c r="E802" s="2">
        <f t="shared" si="69"/>
        <v>1</v>
      </c>
      <c r="F802" s="2">
        <f t="shared" si="70"/>
        <v>0</v>
      </c>
      <c r="G802" s="7">
        <f t="shared" si="71"/>
        <v>20.480691242761949</v>
      </c>
    </row>
    <row r="803" spans="1:7" ht="16" thickBot="1">
      <c r="A803" s="4">
        <v>796</v>
      </c>
      <c r="B803" s="4">
        <v>31.982065506971807</v>
      </c>
      <c r="C803" s="4">
        <v>20.60526163588872</v>
      </c>
      <c r="E803" s="2">
        <f t="shared" si="69"/>
        <v>1</v>
      </c>
      <c r="F803" s="2">
        <f t="shared" si="70"/>
        <v>0</v>
      </c>
      <c r="G803" s="7">
        <f t="shared" si="71"/>
        <v>11.376803871083087</v>
      </c>
    </row>
    <row r="804" spans="1:7" ht="16" thickBot="1">
      <c r="A804" s="4">
        <v>797</v>
      </c>
      <c r="B804" s="4">
        <v>29.514716194951028</v>
      </c>
      <c r="C804" s="4">
        <v>13.756117537794573</v>
      </c>
      <c r="E804" s="2">
        <f t="shared" si="69"/>
        <v>1</v>
      </c>
      <c r="F804" s="2">
        <f t="shared" si="70"/>
        <v>0</v>
      </c>
      <c r="G804" s="7">
        <f t="shared" si="71"/>
        <v>15.758598657156455</v>
      </c>
    </row>
    <row r="805" spans="1:7" ht="16" thickBot="1">
      <c r="A805" s="4">
        <v>798</v>
      </c>
      <c r="B805" s="4">
        <v>24.201136164123788</v>
      </c>
      <c r="C805" s="4">
        <v>23.424756201983829</v>
      </c>
      <c r="E805" s="2">
        <f t="shared" si="69"/>
        <v>1</v>
      </c>
      <c r="F805" s="2">
        <f t="shared" si="70"/>
        <v>0</v>
      </c>
      <c r="G805" s="7">
        <f t="shared" si="71"/>
        <v>0.77637996213995919</v>
      </c>
    </row>
    <row r="806" spans="1:7" ht="16" thickBot="1">
      <c r="A806" s="4">
        <v>799</v>
      </c>
      <c r="B806" s="4">
        <v>24.557655853380663</v>
      </c>
      <c r="C806" s="4">
        <v>23.324500974954098</v>
      </c>
      <c r="E806" s="2">
        <f t="shared" si="69"/>
        <v>1</v>
      </c>
      <c r="F806" s="2">
        <f t="shared" si="70"/>
        <v>0</v>
      </c>
      <c r="G806" s="7">
        <f t="shared" si="71"/>
        <v>1.2331548784265642</v>
      </c>
    </row>
    <row r="807" spans="1:7" ht="16" thickBot="1">
      <c r="A807" s="4">
        <v>800</v>
      </c>
      <c r="B807" s="4">
        <v>35.362164041926597</v>
      </c>
      <c r="C807" s="4">
        <v>9.2332097853208062</v>
      </c>
      <c r="E807" s="2">
        <f t="shared" si="69"/>
        <v>1</v>
      </c>
      <c r="F807" s="2">
        <f t="shared" si="70"/>
        <v>0</v>
      </c>
      <c r="G807" s="7">
        <f t="shared" si="71"/>
        <v>26.128954256605791</v>
      </c>
    </row>
    <row r="808" spans="1:7" ht="16" thickBot="1">
      <c r="A808" s="4">
        <v>801</v>
      </c>
      <c r="B808" s="4">
        <v>37.066418016708205</v>
      </c>
      <c r="C808" s="4">
        <v>17.653497125189485</v>
      </c>
      <c r="E808" s="2">
        <f t="shared" si="69"/>
        <v>1</v>
      </c>
      <c r="F808" s="2">
        <f t="shared" si="70"/>
        <v>0</v>
      </c>
      <c r="G808" s="7">
        <f t="shared" si="71"/>
        <v>19.41292089151872</v>
      </c>
    </row>
    <row r="809" spans="1:7" ht="16" thickBot="1">
      <c r="A809" s="4">
        <v>802</v>
      </c>
      <c r="B809" s="4">
        <v>33.234206711325463</v>
      </c>
      <c r="C809" s="4">
        <v>27.25851834345222</v>
      </c>
      <c r="E809" s="2">
        <f t="shared" si="69"/>
        <v>1</v>
      </c>
      <c r="F809" s="2">
        <f t="shared" si="70"/>
        <v>0</v>
      </c>
      <c r="G809" s="7">
        <f t="shared" si="71"/>
        <v>5.9756883678732429</v>
      </c>
    </row>
    <row r="810" spans="1:7" ht="16" thickBot="1">
      <c r="A810" s="4">
        <v>803</v>
      </c>
      <c r="B810" s="4">
        <v>21.04621235761941</v>
      </c>
      <c r="C810" s="4">
        <v>5.1265505206000519</v>
      </c>
      <c r="E810" s="2">
        <f t="shared" si="69"/>
        <v>1</v>
      </c>
      <c r="F810" s="2">
        <f t="shared" si="70"/>
        <v>0</v>
      </c>
      <c r="G810" s="7">
        <f t="shared" si="71"/>
        <v>15.919661837019358</v>
      </c>
    </row>
    <row r="811" spans="1:7" ht="16" thickBot="1">
      <c r="A811" s="4">
        <v>804</v>
      </c>
      <c r="B811" s="4">
        <v>25.356286306652912</v>
      </c>
      <c r="C811" s="4">
        <v>5.537275171485355</v>
      </c>
      <c r="E811" s="2">
        <f t="shared" si="69"/>
        <v>1</v>
      </c>
      <c r="F811" s="2">
        <f t="shared" si="70"/>
        <v>0</v>
      </c>
      <c r="G811" s="7">
        <f t="shared" si="71"/>
        <v>19.819011135167557</v>
      </c>
    </row>
    <row r="812" spans="1:7" ht="16" thickBot="1">
      <c r="A812" s="4">
        <v>805</v>
      </c>
      <c r="B812" s="4">
        <v>33.313194705691387</v>
      </c>
      <c r="C812" s="4">
        <v>6.5473615291237408</v>
      </c>
      <c r="E812" s="2">
        <f t="shared" si="69"/>
        <v>1</v>
      </c>
      <c r="F812" s="2">
        <f t="shared" si="70"/>
        <v>0</v>
      </c>
      <c r="G812" s="7">
        <f t="shared" si="71"/>
        <v>26.765833176567646</v>
      </c>
    </row>
    <row r="813" spans="1:7" ht="16" thickBot="1">
      <c r="A813" s="4">
        <v>806</v>
      </c>
      <c r="B813" s="4">
        <v>40.278917524285973</v>
      </c>
      <c r="C813" s="4">
        <v>7.9834274175194224</v>
      </c>
      <c r="E813" s="2">
        <f t="shared" si="69"/>
        <v>1</v>
      </c>
      <c r="F813" s="2">
        <f t="shared" si="70"/>
        <v>0</v>
      </c>
      <c r="G813" s="7">
        <f t="shared" si="71"/>
        <v>32.29549010676655</v>
      </c>
    </row>
    <row r="814" spans="1:7" ht="16" thickBot="1">
      <c r="A814" s="4">
        <v>807</v>
      </c>
      <c r="B814" s="4">
        <v>37.046351139221237</v>
      </c>
      <c r="C814" s="4">
        <v>3.7203866443743383</v>
      </c>
      <c r="E814" s="2">
        <f t="shared" si="69"/>
        <v>1</v>
      </c>
      <c r="F814" s="2">
        <f t="shared" si="70"/>
        <v>0</v>
      </c>
      <c r="G814" s="7">
        <f t="shared" si="71"/>
        <v>33.3259644948469</v>
      </c>
    </row>
    <row r="815" spans="1:7" ht="16" thickBot="1">
      <c r="A815" s="4">
        <v>808</v>
      </c>
      <c r="B815" s="4">
        <v>30.660779947781926</v>
      </c>
      <c r="C815" s="4">
        <v>17.363099829705686</v>
      </c>
      <c r="E815" s="2">
        <f t="shared" si="69"/>
        <v>1</v>
      </c>
      <c r="F815" s="2">
        <f t="shared" si="70"/>
        <v>0</v>
      </c>
      <c r="G815" s="7">
        <f t="shared" si="71"/>
        <v>13.29768011807624</v>
      </c>
    </row>
    <row r="816" spans="1:7" ht="16" thickBot="1">
      <c r="A816" s="4">
        <v>809</v>
      </c>
      <c r="B816" s="4">
        <v>28.091230381429902</v>
      </c>
      <c r="C816" s="4">
        <v>39.280945163468189</v>
      </c>
      <c r="E816" s="2">
        <f t="shared" si="69"/>
        <v>0</v>
      </c>
      <c r="F816" s="2">
        <f t="shared" si="70"/>
        <v>1</v>
      </c>
      <c r="G816" s="7">
        <f t="shared" si="71"/>
        <v>11.189714782038287</v>
      </c>
    </row>
    <row r="817" spans="1:7" ht="16" thickBot="1">
      <c r="A817" s="4">
        <v>810</v>
      </c>
      <c r="B817" s="4">
        <v>30.92871353626181</v>
      </c>
      <c r="C817" s="4">
        <v>25.179504434976273</v>
      </c>
      <c r="E817" s="2">
        <f t="shared" si="69"/>
        <v>1</v>
      </c>
      <c r="F817" s="2">
        <f t="shared" si="70"/>
        <v>0</v>
      </c>
      <c r="G817" s="7">
        <f t="shared" si="71"/>
        <v>5.7492091012855369</v>
      </c>
    </row>
    <row r="818" spans="1:7" ht="16" thickBot="1">
      <c r="A818" s="4">
        <v>811</v>
      </c>
      <c r="B818" s="4">
        <v>38.813461947334531</v>
      </c>
      <c r="C818" s="4">
        <v>13.282936181178595</v>
      </c>
      <c r="E818" s="2">
        <f t="shared" si="69"/>
        <v>1</v>
      </c>
      <c r="F818" s="2">
        <f t="shared" si="70"/>
        <v>0</v>
      </c>
      <c r="G818" s="7">
        <f t="shared" si="71"/>
        <v>25.530525766155936</v>
      </c>
    </row>
    <row r="819" spans="1:7" ht="16" thickBot="1">
      <c r="A819" s="4">
        <v>812</v>
      </c>
      <c r="B819" s="4">
        <v>42.202456432242975</v>
      </c>
      <c r="C819" s="4">
        <v>25.510122828951371</v>
      </c>
      <c r="E819" s="2">
        <f t="shared" si="69"/>
        <v>1</v>
      </c>
      <c r="F819" s="2">
        <f t="shared" si="70"/>
        <v>0</v>
      </c>
      <c r="G819" s="7">
        <f t="shared" si="71"/>
        <v>16.692333603291605</v>
      </c>
    </row>
    <row r="820" spans="1:7" ht="16" thickBot="1">
      <c r="A820" s="4">
        <v>813</v>
      </c>
      <c r="B820" s="4">
        <v>26.173970986745452</v>
      </c>
      <c r="C820" s="4">
        <v>23.127977087886549</v>
      </c>
      <c r="E820" s="2">
        <f t="shared" si="69"/>
        <v>1</v>
      </c>
      <c r="F820" s="2">
        <f t="shared" si="70"/>
        <v>0</v>
      </c>
      <c r="G820" s="7">
        <f t="shared" si="71"/>
        <v>3.045993898858903</v>
      </c>
    </row>
    <row r="821" spans="1:7" ht="16" thickBot="1">
      <c r="A821" s="4">
        <v>814</v>
      </c>
      <c r="B821" s="4">
        <v>25.114909961269444</v>
      </c>
      <c r="C821" s="4">
        <v>24.959367492879267</v>
      </c>
      <c r="E821" s="2">
        <f t="shared" si="69"/>
        <v>1</v>
      </c>
      <c r="F821" s="2">
        <f t="shared" si="70"/>
        <v>0</v>
      </c>
      <c r="G821" s="7">
        <f t="shared" si="71"/>
        <v>0.15554246839017694</v>
      </c>
    </row>
    <row r="822" spans="1:7" ht="16" thickBot="1">
      <c r="A822" s="4">
        <v>815</v>
      </c>
      <c r="B822" s="4">
        <v>35.880156533774858</v>
      </c>
      <c r="C822" s="4">
        <v>11.750952575555964</v>
      </c>
      <c r="E822" s="2">
        <f t="shared" si="69"/>
        <v>1</v>
      </c>
      <c r="F822" s="2">
        <f t="shared" si="70"/>
        <v>0</v>
      </c>
      <c r="G822" s="7">
        <f t="shared" si="71"/>
        <v>24.129203958218895</v>
      </c>
    </row>
    <row r="823" spans="1:7" ht="16" thickBot="1">
      <c r="A823" s="4">
        <v>816</v>
      </c>
      <c r="B823" s="4">
        <v>43.618636858403441</v>
      </c>
      <c r="C823" s="4">
        <v>15.276308209089363</v>
      </c>
      <c r="E823" s="2">
        <f t="shared" si="69"/>
        <v>1</v>
      </c>
      <c r="F823" s="2">
        <f t="shared" si="70"/>
        <v>0</v>
      </c>
      <c r="G823" s="7">
        <f t="shared" si="71"/>
        <v>28.342328649314076</v>
      </c>
    </row>
    <row r="824" spans="1:7" ht="16" thickBot="1">
      <c r="A824" s="4">
        <v>817</v>
      </c>
      <c r="B824" s="4">
        <v>22.848491734543785</v>
      </c>
      <c r="C824" s="4">
        <v>16.428383731098958</v>
      </c>
      <c r="E824" s="2">
        <f t="shared" si="69"/>
        <v>1</v>
      </c>
      <c r="F824" s="2">
        <f t="shared" si="70"/>
        <v>0</v>
      </c>
      <c r="G824" s="7">
        <f t="shared" si="71"/>
        <v>6.4201080034448275</v>
      </c>
    </row>
    <row r="825" spans="1:7" ht="16" thickBot="1">
      <c r="A825" s="4">
        <v>818</v>
      </c>
      <c r="B825" s="4">
        <v>27.408853324977333</v>
      </c>
      <c r="C825" s="4">
        <v>9.1117917701693223</v>
      </c>
      <c r="E825" s="2">
        <f t="shared" si="69"/>
        <v>1</v>
      </c>
      <c r="F825" s="2">
        <f t="shared" si="70"/>
        <v>0</v>
      </c>
      <c r="G825" s="7">
        <f t="shared" si="71"/>
        <v>18.29706155480801</v>
      </c>
    </row>
    <row r="826" spans="1:7" ht="16" thickBot="1">
      <c r="A826" s="4">
        <v>819</v>
      </c>
      <c r="B826" s="4">
        <v>27.685367264990902</v>
      </c>
      <c r="C826" s="4">
        <v>9.574110764035991</v>
      </c>
      <c r="E826" s="2">
        <f t="shared" si="69"/>
        <v>1</v>
      </c>
      <c r="F826" s="2">
        <f t="shared" si="70"/>
        <v>0</v>
      </c>
      <c r="G826" s="7">
        <f t="shared" si="71"/>
        <v>18.111256500954909</v>
      </c>
    </row>
    <row r="827" spans="1:7" ht="16" thickBot="1">
      <c r="A827" s="4">
        <v>820</v>
      </c>
      <c r="B827" s="4">
        <v>22.266100017651894</v>
      </c>
      <c r="C827" s="4">
        <v>13.801199048835281</v>
      </c>
      <c r="E827" s="2">
        <f t="shared" si="69"/>
        <v>1</v>
      </c>
      <c r="F827" s="2">
        <f t="shared" si="70"/>
        <v>0</v>
      </c>
      <c r="G827" s="7">
        <f t="shared" si="71"/>
        <v>8.4649009688166128</v>
      </c>
    </row>
    <row r="828" spans="1:7" ht="16" thickBot="1">
      <c r="A828" s="4">
        <v>821</v>
      </c>
      <c r="B828" s="4">
        <v>29.010482909715915</v>
      </c>
      <c r="C828" s="4">
        <v>22.437382284832491</v>
      </c>
      <c r="E828" s="2">
        <f t="shared" si="69"/>
        <v>1</v>
      </c>
      <c r="F828" s="2">
        <f t="shared" si="70"/>
        <v>0</v>
      </c>
      <c r="G828" s="7">
        <f t="shared" si="71"/>
        <v>6.5731006248834234</v>
      </c>
    </row>
    <row r="829" spans="1:7" ht="16" thickBot="1">
      <c r="A829" s="4">
        <v>822</v>
      </c>
      <c r="B829" s="4">
        <v>33.318090895380301</v>
      </c>
      <c r="C829" s="4">
        <v>20.491178467203202</v>
      </c>
      <c r="E829" s="2">
        <f t="shared" si="69"/>
        <v>1</v>
      </c>
      <c r="F829" s="2">
        <f t="shared" si="70"/>
        <v>0</v>
      </c>
      <c r="G829" s="7">
        <f t="shared" si="71"/>
        <v>12.826912428177099</v>
      </c>
    </row>
    <row r="830" spans="1:7" ht="16" thickBot="1">
      <c r="A830" s="4">
        <v>823</v>
      </c>
      <c r="B830" s="4">
        <v>34.925936708461862</v>
      </c>
      <c r="C830" s="4">
        <v>13.593258087065703</v>
      </c>
      <c r="E830" s="2">
        <f t="shared" si="69"/>
        <v>1</v>
      </c>
      <c r="F830" s="2">
        <f t="shared" si="70"/>
        <v>0</v>
      </c>
      <c r="G830" s="7">
        <f t="shared" si="71"/>
        <v>21.332678621396159</v>
      </c>
    </row>
    <row r="831" spans="1:7" ht="16" thickBot="1">
      <c r="A831" s="4">
        <v>824</v>
      </c>
      <c r="B831" s="4">
        <v>33.850416324396292</v>
      </c>
      <c r="C831" s="4">
        <v>16.029378616670293</v>
      </c>
      <c r="E831" s="2">
        <f t="shared" si="69"/>
        <v>1</v>
      </c>
      <c r="F831" s="2">
        <f t="shared" si="70"/>
        <v>0</v>
      </c>
      <c r="G831" s="7">
        <f t="shared" si="71"/>
        <v>17.821037707725999</v>
      </c>
    </row>
    <row r="832" spans="1:7" ht="16" thickBot="1">
      <c r="A832" s="4">
        <v>825</v>
      </c>
      <c r="B832" s="4">
        <v>26.995043617025409</v>
      </c>
      <c r="C832" s="4">
        <v>13.410953176174726</v>
      </c>
      <c r="E832" s="2">
        <f t="shared" si="69"/>
        <v>1</v>
      </c>
      <c r="F832" s="2">
        <f t="shared" si="70"/>
        <v>0</v>
      </c>
      <c r="G832" s="7">
        <f t="shared" si="71"/>
        <v>13.584090440850684</v>
      </c>
    </row>
    <row r="833" spans="1:7" ht="16" thickBot="1">
      <c r="A833" s="4">
        <v>826</v>
      </c>
      <c r="B833" s="4">
        <v>31.097748361520747</v>
      </c>
      <c r="C833" s="4">
        <v>22.184125395617702</v>
      </c>
      <c r="E833" s="2">
        <f t="shared" si="69"/>
        <v>1</v>
      </c>
      <c r="F833" s="2">
        <f t="shared" si="70"/>
        <v>0</v>
      </c>
      <c r="G833" s="7">
        <f t="shared" si="71"/>
        <v>8.9136229659030448</v>
      </c>
    </row>
    <row r="834" spans="1:7" ht="16" thickBot="1">
      <c r="A834" s="4">
        <v>827</v>
      </c>
      <c r="B834" s="4">
        <v>32.160427984420835</v>
      </c>
      <c r="C834" s="4">
        <v>17.40001935877779</v>
      </c>
      <c r="E834" s="2">
        <f t="shared" si="69"/>
        <v>1</v>
      </c>
      <c r="F834" s="2">
        <f t="shared" si="70"/>
        <v>0</v>
      </c>
      <c r="G834" s="7">
        <f t="shared" si="71"/>
        <v>14.760408625643045</v>
      </c>
    </row>
    <row r="835" spans="1:7" ht="16" thickBot="1">
      <c r="A835" s="4">
        <v>828</v>
      </c>
      <c r="B835" s="4">
        <v>37.740845392465566</v>
      </c>
      <c r="C835" s="4">
        <v>9.1614908102668622</v>
      </c>
      <c r="E835" s="2">
        <f t="shared" si="69"/>
        <v>1</v>
      </c>
      <c r="F835" s="2">
        <f t="shared" si="70"/>
        <v>0</v>
      </c>
      <c r="G835" s="7">
        <f t="shared" si="71"/>
        <v>28.579354582198704</v>
      </c>
    </row>
    <row r="836" spans="1:7" ht="16" thickBot="1">
      <c r="A836" s="4">
        <v>829</v>
      </c>
      <c r="B836" s="4">
        <v>46.710047958074846</v>
      </c>
      <c r="C836" s="4">
        <v>22.302800885499799</v>
      </c>
      <c r="E836" s="2">
        <f t="shared" si="69"/>
        <v>1</v>
      </c>
      <c r="F836" s="2">
        <f t="shared" si="70"/>
        <v>0</v>
      </c>
      <c r="G836" s="7">
        <f t="shared" si="71"/>
        <v>24.407247072575046</v>
      </c>
    </row>
    <row r="837" spans="1:7" ht="16" thickBot="1">
      <c r="A837" s="4">
        <v>830</v>
      </c>
      <c r="B837" s="4">
        <v>39.826186713015602</v>
      </c>
      <c r="C837" s="4">
        <v>8.3533396994334943</v>
      </c>
      <c r="E837" s="2">
        <f t="shared" si="69"/>
        <v>1</v>
      </c>
      <c r="F837" s="2">
        <f t="shared" si="70"/>
        <v>0</v>
      </c>
      <c r="G837" s="7">
        <f t="shared" si="71"/>
        <v>31.472847013582108</v>
      </c>
    </row>
    <row r="838" spans="1:7" ht="16" thickBot="1">
      <c r="A838" s="4">
        <v>831</v>
      </c>
      <c r="B838" s="4">
        <v>51.515355556071029</v>
      </c>
      <c r="C838" s="4">
        <v>16.035215322562784</v>
      </c>
      <c r="E838" s="2">
        <f t="shared" si="69"/>
        <v>1</v>
      </c>
      <c r="F838" s="2">
        <f t="shared" si="70"/>
        <v>0</v>
      </c>
      <c r="G838" s="7">
        <f t="shared" si="71"/>
        <v>35.480140233508244</v>
      </c>
    </row>
    <row r="839" spans="1:7" ht="16" thickBot="1">
      <c r="A839" s="4">
        <v>832</v>
      </c>
      <c r="B839" s="4">
        <v>29.079815107831859</v>
      </c>
      <c r="C839" s="4">
        <v>20.353174418792108</v>
      </c>
      <c r="E839" s="2">
        <f t="shared" si="69"/>
        <v>1</v>
      </c>
      <c r="F839" s="2">
        <f t="shared" si="70"/>
        <v>0</v>
      </c>
      <c r="G839" s="7">
        <f t="shared" si="71"/>
        <v>8.7266406890397512</v>
      </c>
    </row>
    <row r="840" spans="1:7" ht="16" thickBot="1">
      <c r="A840" s="4">
        <v>833</v>
      </c>
      <c r="B840" s="4">
        <v>30.992648184337426</v>
      </c>
      <c r="C840" s="4">
        <v>21.623603255087822</v>
      </c>
      <c r="E840" s="2">
        <f t="shared" ref="E840:E903" si="72">IF(B840&gt;C840, 1, 0)</f>
        <v>1</v>
      </c>
      <c r="F840" s="2">
        <f t="shared" ref="F840:F903" si="73">IF(B840&lt;C840, 1, 0)</f>
        <v>0</v>
      </c>
      <c r="G840" s="7">
        <f t="shared" ref="G840:G903" si="74">IF(B840&gt;C840,B840-C840,C840-B840)</f>
        <v>9.3690449292496041</v>
      </c>
    </row>
    <row r="841" spans="1:7" ht="16" thickBot="1">
      <c r="A841" s="4">
        <v>834</v>
      </c>
      <c r="B841" s="4">
        <v>28.303925638970405</v>
      </c>
      <c r="C841" s="4">
        <v>10.03497016700617</v>
      </c>
      <c r="E841" s="2">
        <f t="shared" si="72"/>
        <v>1</v>
      </c>
      <c r="F841" s="2">
        <f t="shared" si="73"/>
        <v>0</v>
      </c>
      <c r="G841" s="7">
        <f t="shared" si="74"/>
        <v>18.268955471964233</v>
      </c>
    </row>
    <row r="842" spans="1:7" ht="16" thickBot="1">
      <c r="A842" s="4">
        <v>835</v>
      </c>
      <c r="B842" s="4">
        <v>37.090558249583985</v>
      </c>
      <c r="C842" s="4">
        <v>6.2523062464301145</v>
      </c>
      <c r="E842" s="2">
        <f t="shared" si="72"/>
        <v>1</v>
      </c>
      <c r="F842" s="2">
        <f t="shared" si="73"/>
        <v>0</v>
      </c>
      <c r="G842" s="7">
        <f t="shared" si="74"/>
        <v>30.838252003153869</v>
      </c>
    </row>
    <row r="843" spans="1:7" ht="16" thickBot="1">
      <c r="A843" s="4">
        <v>836</v>
      </c>
      <c r="B843" s="4">
        <v>30.103569723113345</v>
      </c>
      <c r="C843" s="4">
        <v>14.758685499748921</v>
      </c>
      <c r="E843" s="2">
        <f t="shared" si="72"/>
        <v>1</v>
      </c>
      <c r="F843" s="2">
        <f t="shared" si="73"/>
        <v>0</v>
      </c>
      <c r="G843" s="7">
        <f t="shared" si="74"/>
        <v>15.344884223364424</v>
      </c>
    </row>
    <row r="844" spans="1:7" ht="16" thickBot="1">
      <c r="A844" s="4">
        <v>837</v>
      </c>
      <c r="B844" s="4">
        <v>27.436233643809967</v>
      </c>
      <c r="C844" s="4">
        <v>9.0047195100397488</v>
      </c>
      <c r="E844" s="2">
        <f t="shared" si="72"/>
        <v>1</v>
      </c>
      <c r="F844" s="2">
        <f t="shared" si="73"/>
        <v>0</v>
      </c>
      <c r="G844" s="7">
        <f t="shared" si="74"/>
        <v>18.431514133770218</v>
      </c>
    </row>
    <row r="845" spans="1:7" ht="16" thickBot="1">
      <c r="A845" s="4">
        <v>838</v>
      </c>
      <c r="B845" s="4">
        <v>46.110966722218564</v>
      </c>
      <c r="C845" s="4">
        <v>19.210253540435488</v>
      </c>
      <c r="E845" s="2">
        <f t="shared" si="72"/>
        <v>1</v>
      </c>
      <c r="F845" s="2">
        <f t="shared" si="73"/>
        <v>0</v>
      </c>
      <c r="G845" s="7">
        <f t="shared" si="74"/>
        <v>26.900713181783075</v>
      </c>
    </row>
    <row r="846" spans="1:7" ht="16" thickBot="1">
      <c r="A846" s="4">
        <v>839</v>
      </c>
      <c r="B846" s="4">
        <v>35.033149684554537</v>
      </c>
      <c r="C846" s="4">
        <v>25.549003447894592</v>
      </c>
      <c r="E846" s="2">
        <f t="shared" si="72"/>
        <v>1</v>
      </c>
      <c r="F846" s="2">
        <f t="shared" si="73"/>
        <v>0</v>
      </c>
      <c r="G846" s="7">
        <f t="shared" si="74"/>
        <v>9.4841462366599458</v>
      </c>
    </row>
    <row r="847" spans="1:7" ht="16" thickBot="1">
      <c r="A847" s="4">
        <v>840</v>
      </c>
      <c r="B847" s="4">
        <v>28.994376944200404</v>
      </c>
      <c r="C847" s="4">
        <v>21.578598068312726</v>
      </c>
      <c r="E847" s="2">
        <f t="shared" si="72"/>
        <v>1</v>
      </c>
      <c r="F847" s="2">
        <f t="shared" si="73"/>
        <v>0</v>
      </c>
      <c r="G847" s="7">
        <f t="shared" si="74"/>
        <v>7.4157788758876784</v>
      </c>
    </row>
    <row r="848" spans="1:7" ht="16" thickBot="1">
      <c r="A848" s="4">
        <v>841</v>
      </c>
      <c r="B848" s="4">
        <v>23.817532331681988</v>
      </c>
      <c r="C848" s="4">
        <v>18.950592438812066</v>
      </c>
      <c r="E848" s="2">
        <f t="shared" si="72"/>
        <v>1</v>
      </c>
      <c r="F848" s="2">
        <f t="shared" si="73"/>
        <v>0</v>
      </c>
      <c r="G848" s="7">
        <f t="shared" si="74"/>
        <v>4.8669398928699223</v>
      </c>
    </row>
    <row r="849" spans="1:7" ht="16" thickBot="1">
      <c r="A849" s="4">
        <v>842</v>
      </c>
      <c r="B849" s="4">
        <v>14.216887158021599</v>
      </c>
      <c r="C849" s="4">
        <v>21.339787816563121</v>
      </c>
      <c r="E849" s="2">
        <f t="shared" si="72"/>
        <v>0</v>
      </c>
      <c r="F849" s="2">
        <f t="shared" si="73"/>
        <v>1</v>
      </c>
      <c r="G849" s="7">
        <f t="shared" si="74"/>
        <v>7.1229006585415213</v>
      </c>
    </row>
    <row r="850" spans="1:7" ht="16" thickBot="1">
      <c r="A850" s="4">
        <v>843</v>
      </c>
      <c r="B850" s="4">
        <v>38.063705787668901</v>
      </c>
      <c r="C850" s="4">
        <v>15.330695064406342</v>
      </c>
      <c r="E850" s="2">
        <f t="shared" si="72"/>
        <v>1</v>
      </c>
      <c r="F850" s="2">
        <f t="shared" si="73"/>
        <v>0</v>
      </c>
      <c r="G850" s="7">
        <f t="shared" si="74"/>
        <v>22.733010723262559</v>
      </c>
    </row>
    <row r="851" spans="1:7" ht="16" thickBot="1">
      <c r="A851" s="4">
        <v>844</v>
      </c>
      <c r="B851" s="4">
        <v>33.511661229357145</v>
      </c>
      <c r="C851" s="4">
        <v>17.935544319542302</v>
      </c>
      <c r="E851" s="2">
        <f t="shared" si="72"/>
        <v>1</v>
      </c>
      <c r="F851" s="2">
        <f t="shared" si="73"/>
        <v>0</v>
      </c>
      <c r="G851" s="7">
        <f t="shared" si="74"/>
        <v>15.576116909814843</v>
      </c>
    </row>
    <row r="852" spans="1:7" ht="16" thickBot="1">
      <c r="A852" s="4">
        <v>845</v>
      </c>
      <c r="B852" s="4">
        <v>31.20610719843835</v>
      </c>
      <c r="C852" s="4">
        <v>21.815267661347239</v>
      </c>
      <c r="E852" s="2">
        <f t="shared" si="72"/>
        <v>1</v>
      </c>
      <c r="F852" s="2">
        <f t="shared" si="73"/>
        <v>0</v>
      </c>
      <c r="G852" s="7">
        <f t="shared" si="74"/>
        <v>9.3908395370911109</v>
      </c>
    </row>
    <row r="853" spans="1:7" ht="16" thickBot="1">
      <c r="A853" s="4">
        <v>846</v>
      </c>
      <c r="B853" s="4">
        <v>33.757542253444122</v>
      </c>
      <c r="C853" s="4">
        <v>16.786207040029218</v>
      </c>
      <c r="E853" s="2">
        <f t="shared" si="72"/>
        <v>1</v>
      </c>
      <c r="F853" s="2">
        <f t="shared" si="73"/>
        <v>0</v>
      </c>
      <c r="G853" s="7">
        <f t="shared" si="74"/>
        <v>16.971335213414903</v>
      </c>
    </row>
    <row r="854" spans="1:7" ht="16" thickBot="1">
      <c r="A854" s="4">
        <v>847</v>
      </c>
      <c r="B854" s="4">
        <v>26.014390710367419</v>
      </c>
      <c r="C854" s="4">
        <v>5.9881488151318063</v>
      </c>
      <c r="E854" s="2">
        <f t="shared" si="72"/>
        <v>1</v>
      </c>
      <c r="F854" s="2">
        <f t="shared" si="73"/>
        <v>0</v>
      </c>
      <c r="G854" s="7">
        <f t="shared" si="74"/>
        <v>20.026241895235614</v>
      </c>
    </row>
    <row r="855" spans="1:7" ht="16" thickBot="1">
      <c r="A855" s="4">
        <v>848</v>
      </c>
      <c r="B855" s="4">
        <v>30.200251296797333</v>
      </c>
      <c r="C855" s="4">
        <v>17.414744719444478</v>
      </c>
      <c r="E855" s="2">
        <f t="shared" si="72"/>
        <v>1</v>
      </c>
      <c r="F855" s="2">
        <f t="shared" si="73"/>
        <v>0</v>
      </c>
      <c r="G855" s="7">
        <f t="shared" si="74"/>
        <v>12.785506577352855</v>
      </c>
    </row>
    <row r="856" spans="1:7" ht="16" thickBot="1">
      <c r="A856" s="4">
        <v>849</v>
      </c>
      <c r="B856" s="4">
        <v>41.692802556939874</v>
      </c>
      <c r="C856" s="4">
        <v>16.80385079008818</v>
      </c>
      <c r="E856" s="2">
        <f t="shared" si="72"/>
        <v>1</v>
      </c>
      <c r="F856" s="2">
        <f t="shared" si="73"/>
        <v>0</v>
      </c>
      <c r="G856" s="7">
        <f t="shared" si="74"/>
        <v>24.888951766851694</v>
      </c>
    </row>
    <row r="857" spans="1:7" ht="16" thickBot="1">
      <c r="A857" s="4">
        <v>850</v>
      </c>
      <c r="B857" s="4">
        <v>34.105973868445574</v>
      </c>
      <c r="C857" s="4">
        <v>18.00084919888943</v>
      </c>
      <c r="E857" s="2">
        <f t="shared" si="72"/>
        <v>1</v>
      </c>
      <c r="F857" s="2">
        <f t="shared" si="73"/>
        <v>0</v>
      </c>
      <c r="G857" s="7">
        <f t="shared" si="74"/>
        <v>16.105124669556144</v>
      </c>
    </row>
    <row r="858" spans="1:7" ht="16" thickBot="1">
      <c r="A858" s="4">
        <v>851</v>
      </c>
      <c r="B858" s="4">
        <v>41.778621208737746</v>
      </c>
      <c r="C858" s="4">
        <v>18.59961142588406</v>
      </c>
      <c r="E858" s="2">
        <f t="shared" si="72"/>
        <v>1</v>
      </c>
      <c r="F858" s="2">
        <f t="shared" si="73"/>
        <v>0</v>
      </c>
      <c r="G858" s="7">
        <f t="shared" si="74"/>
        <v>23.179009782853687</v>
      </c>
    </row>
    <row r="859" spans="1:7" ht="16" thickBot="1">
      <c r="A859" s="4">
        <v>852</v>
      </c>
      <c r="B859" s="4">
        <v>35.597157353146649</v>
      </c>
      <c r="C859" s="4">
        <v>14.791030471963545</v>
      </c>
      <c r="E859" s="2">
        <f t="shared" si="72"/>
        <v>1</v>
      </c>
      <c r="F859" s="2">
        <f t="shared" si="73"/>
        <v>0</v>
      </c>
      <c r="G859" s="7">
        <f t="shared" si="74"/>
        <v>20.806126881183104</v>
      </c>
    </row>
    <row r="860" spans="1:7" ht="16" thickBot="1">
      <c r="A860" s="4">
        <v>853</v>
      </c>
      <c r="B860" s="4">
        <v>28.453774843169043</v>
      </c>
      <c r="C860" s="4">
        <v>17.29877668705857</v>
      </c>
      <c r="E860" s="2">
        <f t="shared" si="72"/>
        <v>1</v>
      </c>
      <c r="F860" s="2">
        <f t="shared" si="73"/>
        <v>0</v>
      </c>
      <c r="G860" s="7">
        <f t="shared" si="74"/>
        <v>11.154998156110473</v>
      </c>
    </row>
    <row r="861" spans="1:7" ht="16" thickBot="1">
      <c r="A861" s="4">
        <v>854</v>
      </c>
      <c r="B861" s="4">
        <v>39.746301628192882</v>
      </c>
      <c r="C861" s="4">
        <v>20.169781697790707</v>
      </c>
      <c r="E861" s="2">
        <f t="shared" si="72"/>
        <v>1</v>
      </c>
      <c r="F861" s="2">
        <f t="shared" si="73"/>
        <v>0</v>
      </c>
      <c r="G861" s="7">
        <f t="shared" si="74"/>
        <v>19.576519930402174</v>
      </c>
    </row>
    <row r="862" spans="1:7" ht="16" thickBot="1">
      <c r="A862" s="4">
        <v>855</v>
      </c>
      <c r="B862" s="4">
        <v>39.375568329945104</v>
      </c>
      <c r="C862" s="4">
        <v>24.118813782776982</v>
      </c>
      <c r="E862" s="2">
        <f t="shared" si="72"/>
        <v>1</v>
      </c>
      <c r="F862" s="2">
        <f t="shared" si="73"/>
        <v>0</v>
      </c>
      <c r="G862" s="7">
        <f t="shared" si="74"/>
        <v>15.256754547168121</v>
      </c>
    </row>
    <row r="863" spans="1:7" ht="16" thickBot="1">
      <c r="A863" s="4">
        <v>856</v>
      </c>
      <c r="B863" s="4">
        <v>32.938743312231452</v>
      </c>
      <c r="C863" s="4">
        <v>17.559378810985436</v>
      </c>
      <c r="E863" s="2">
        <f t="shared" si="72"/>
        <v>1</v>
      </c>
      <c r="F863" s="2">
        <f t="shared" si="73"/>
        <v>0</v>
      </c>
      <c r="G863" s="7">
        <f t="shared" si="74"/>
        <v>15.379364501246016</v>
      </c>
    </row>
    <row r="864" spans="1:7" ht="16" thickBot="1">
      <c r="A864" s="4">
        <v>857</v>
      </c>
      <c r="B864" s="4">
        <v>36.186477854895912</v>
      </c>
      <c r="C864" s="4">
        <v>17.674793405720663</v>
      </c>
      <c r="E864" s="2">
        <f t="shared" si="72"/>
        <v>1</v>
      </c>
      <c r="F864" s="2">
        <f t="shared" si="73"/>
        <v>0</v>
      </c>
      <c r="G864" s="7">
        <f t="shared" si="74"/>
        <v>18.511684449175249</v>
      </c>
    </row>
    <row r="865" spans="1:7" ht="16" thickBot="1">
      <c r="A865" s="4">
        <v>858</v>
      </c>
      <c r="B865" s="4">
        <v>27.863768636969823</v>
      </c>
      <c r="C865" s="4">
        <v>20.045754183446192</v>
      </c>
      <c r="E865" s="2">
        <f t="shared" si="72"/>
        <v>1</v>
      </c>
      <c r="F865" s="2">
        <f t="shared" si="73"/>
        <v>0</v>
      </c>
      <c r="G865" s="7">
        <f t="shared" si="74"/>
        <v>7.8180144535236309</v>
      </c>
    </row>
    <row r="866" spans="1:7" ht="16" thickBot="1">
      <c r="A866" s="4">
        <v>859</v>
      </c>
      <c r="B866" s="4">
        <v>27.892999606024674</v>
      </c>
      <c r="C866" s="4">
        <v>9.3568350068854631</v>
      </c>
      <c r="E866" s="2">
        <f t="shared" si="72"/>
        <v>1</v>
      </c>
      <c r="F866" s="2">
        <f t="shared" si="73"/>
        <v>0</v>
      </c>
      <c r="G866" s="7">
        <f t="shared" si="74"/>
        <v>18.536164599139212</v>
      </c>
    </row>
    <row r="867" spans="1:7" ht="16" thickBot="1">
      <c r="A867" s="4">
        <v>860</v>
      </c>
      <c r="B867" s="4">
        <v>23.736327140799915</v>
      </c>
      <c r="C867" s="4">
        <v>9.9322195860728471</v>
      </c>
      <c r="E867" s="2">
        <f t="shared" si="72"/>
        <v>1</v>
      </c>
      <c r="F867" s="2">
        <f t="shared" si="73"/>
        <v>0</v>
      </c>
      <c r="G867" s="7">
        <f t="shared" si="74"/>
        <v>13.804107554727068</v>
      </c>
    </row>
    <row r="868" spans="1:7" ht="16" thickBot="1">
      <c r="A868" s="4">
        <v>861</v>
      </c>
      <c r="B868" s="4">
        <v>18.681017538254103</v>
      </c>
      <c r="C868" s="4">
        <v>9.8109633426766756</v>
      </c>
      <c r="E868" s="2">
        <f t="shared" si="72"/>
        <v>1</v>
      </c>
      <c r="F868" s="2">
        <f t="shared" si="73"/>
        <v>0</v>
      </c>
      <c r="G868" s="7">
        <f t="shared" si="74"/>
        <v>8.8700541955774277</v>
      </c>
    </row>
    <row r="869" spans="1:7" ht="16" thickBot="1">
      <c r="A869" s="4">
        <v>862</v>
      </c>
      <c r="B869" s="4">
        <v>26.943550259116375</v>
      </c>
      <c r="C869" s="4">
        <v>21.810263645746069</v>
      </c>
      <c r="E869" s="2">
        <f t="shared" si="72"/>
        <v>1</v>
      </c>
      <c r="F869" s="2">
        <f t="shared" si="73"/>
        <v>0</v>
      </c>
      <c r="G869" s="7">
        <f t="shared" si="74"/>
        <v>5.1332866133703057</v>
      </c>
    </row>
    <row r="870" spans="1:7" ht="16" thickBot="1">
      <c r="A870" s="4">
        <v>863</v>
      </c>
      <c r="B870" s="4">
        <v>20.435422890800616</v>
      </c>
      <c r="C870" s="4">
        <v>28.140706358666797</v>
      </c>
      <c r="E870" s="2">
        <f t="shared" si="72"/>
        <v>0</v>
      </c>
      <c r="F870" s="2">
        <f t="shared" si="73"/>
        <v>1</v>
      </c>
      <c r="G870" s="7">
        <f t="shared" si="74"/>
        <v>7.705283467866181</v>
      </c>
    </row>
    <row r="871" spans="1:7" ht="16" thickBot="1">
      <c r="A871" s="4">
        <v>864</v>
      </c>
      <c r="B871" s="4">
        <v>37.420838181437134</v>
      </c>
      <c r="C871" s="4">
        <v>22.357534148176622</v>
      </c>
      <c r="E871" s="2">
        <f t="shared" si="72"/>
        <v>1</v>
      </c>
      <c r="F871" s="2">
        <f t="shared" si="73"/>
        <v>0</v>
      </c>
      <c r="G871" s="7">
        <f t="shared" si="74"/>
        <v>15.063304033260511</v>
      </c>
    </row>
    <row r="872" spans="1:7" ht="16" thickBot="1">
      <c r="A872" s="4">
        <v>865</v>
      </c>
      <c r="B872" s="4">
        <v>19.866111670259897</v>
      </c>
      <c r="C872" s="4">
        <v>28.820956436922621</v>
      </c>
      <c r="E872" s="2">
        <f t="shared" si="72"/>
        <v>0</v>
      </c>
      <c r="F872" s="2">
        <f t="shared" si="73"/>
        <v>1</v>
      </c>
      <c r="G872" s="7">
        <f t="shared" si="74"/>
        <v>8.954844766662724</v>
      </c>
    </row>
    <row r="873" spans="1:7" ht="16" thickBot="1">
      <c r="A873" s="4">
        <v>866</v>
      </c>
      <c r="B873" s="4">
        <v>19.489682104609059</v>
      </c>
      <c r="C873" s="4">
        <v>14.444757644229302</v>
      </c>
      <c r="E873" s="2">
        <f t="shared" si="72"/>
        <v>1</v>
      </c>
      <c r="F873" s="2">
        <f t="shared" si="73"/>
        <v>0</v>
      </c>
      <c r="G873" s="7">
        <f t="shared" si="74"/>
        <v>5.0449244603797574</v>
      </c>
    </row>
    <row r="874" spans="1:7" ht="16" thickBot="1">
      <c r="A874" s="4">
        <v>867</v>
      </c>
      <c r="B874" s="4">
        <v>40.373627874377839</v>
      </c>
      <c r="C874" s="4">
        <v>10.582862700622011</v>
      </c>
      <c r="E874" s="2">
        <f t="shared" si="72"/>
        <v>1</v>
      </c>
      <c r="F874" s="2">
        <f t="shared" si="73"/>
        <v>0</v>
      </c>
      <c r="G874" s="7">
        <f t="shared" si="74"/>
        <v>29.79076517375583</v>
      </c>
    </row>
    <row r="875" spans="1:7" ht="16" thickBot="1">
      <c r="A875" s="4">
        <v>868</v>
      </c>
      <c r="B875" s="4">
        <v>27.747809649126005</v>
      </c>
      <c r="C875" s="4">
        <v>21.085372430354642</v>
      </c>
      <c r="E875" s="2">
        <f t="shared" si="72"/>
        <v>1</v>
      </c>
      <c r="F875" s="2">
        <f t="shared" si="73"/>
        <v>0</v>
      </c>
      <c r="G875" s="7">
        <f t="shared" si="74"/>
        <v>6.6624372187713625</v>
      </c>
    </row>
    <row r="876" spans="1:7" ht="16" thickBot="1">
      <c r="A876" s="4">
        <v>869</v>
      </c>
      <c r="B876" s="4">
        <v>53.84582521351637</v>
      </c>
      <c r="C876" s="4">
        <v>22.808119665504375</v>
      </c>
      <c r="E876" s="2">
        <f t="shared" si="72"/>
        <v>1</v>
      </c>
      <c r="F876" s="2">
        <f t="shared" si="73"/>
        <v>0</v>
      </c>
      <c r="G876" s="7">
        <f t="shared" si="74"/>
        <v>31.037705548011996</v>
      </c>
    </row>
    <row r="877" spans="1:7" ht="16" thickBot="1">
      <c r="A877" s="4">
        <v>870</v>
      </c>
      <c r="B877" s="4">
        <v>27.083941276401834</v>
      </c>
      <c r="C877" s="4">
        <v>31.804442805013075</v>
      </c>
      <c r="E877" s="2">
        <f t="shared" si="72"/>
        <v>0</v>
      </c>
      <c r="F877" s="2">
        <f t="shared" si="73"/>
        <v>1</v>
      </c>
      <c r="G877" s="7">
        <f t="shared" si="74"/>
        <v>4.7205015286112406</v>
      </c>
    </row>
    <row r="878" spans="1:7" ht="16" thickBot="1">
      <c r="A878" s="4">
        <v>871</v>
      </c>
      <c r="B878" s="4">
        <v>33.056280992836605</v>
      </c>
      <c r="C878" s="4">
        <v>8.9925303392097753</v>
      </c>
      <c r="E878" s="2">
        <f t="shared" si="72"/>
        <v>1</v>
      </c>
      <c r="F878" s="2">
        <f t="shared" si="73"/>
        <v>0</v>
      </c>
      <c r="G878" s="7">
        <f t="shared" si="74"/>
        <v>24.06375065362683</v>
      </c>
    </row>
    <row r="879" spans="1:7" ht="16" thickBot="1">
      <c r="A879" s="4">
        <v>872</v>
      </c>
      <c r="B879" s="4">
        <v>40.925638322904064</v>
      </c>
      <c r="C879" s="4">
        <v>15.100648790923636</v>
      </c>
      <c r="E879" s="2">
        <f t="shared" si="72"/>
        <v>1</v>
      </c>
      <c r="F879" s="2">
        <f t="shared" si="73"/>
        <v>0</v>
      </c>
      <c r="G879" s="7">
        <f t="shared" si="74"/>
        <v>25.824989531980428</v>
      </c>
    </row>
    <row r="880" spans="1:7" ht="16" thickBot="1">
      <c r="A880" s="4">
        <v>873</v>
      </c>
      <c r="B880" s="4">
        <v>34.17273479058673</v>
      </c>
      <c r="C880" s="4">
        <v>25.140881164533472</v>
      </c>
      <c r="E880" s="2">
        <f t="shared" si="72"/>
        <v>1</v>
      </c>
      <c r="F880" s="2">
        <f t="shared" si="73"/>
        <v>0</v>
      </c>
      <c r="G880" s="7">
        <f t="shared" si="74"/>
        <v>9.0318536260532589</v>
      </c>
    </row>
    <row r="881" spans="1:7" ht="16" thickBot="1">
      <c r="A881" s="4">
        <v>874</v>
      </c>
      <c r="B881" s="4">
        <v>24.588881600377597</v>
      </c>
      <c r="C881" s="4">
        <v>20.232180252937056</v>
      </c>
      <c r="E881" s="2">
        <f t="shared" si="72"/>
        <v>1</v>
      </c>
      <c r="F881" s="2">
        <f t="shared" si="73"/>
        <v>0</v>
      </c>
      <c r="G881" s="7">
        <f t="shared" si="74"/>
        <v>4.3567013474405414</v>
      </c>
    </row>
    <row r="882" spans="1:7" ht="16" thickBot="1">
      <c r="A882" s="4">
        <v>875</v>
      </c>
      <c r="B882" s="4">
        <v>40.058563372182974</v>
      </c>
      <c r="C882" s="4">
        <v>26.953500074436008</v>
      </c>
      <c r="E882" s="2">
        <f t="shared" si="72"/>
        <v>1</v>
      </c>
      <c r="F882" s="2">
        <f t="shared" si="73"/>
        <v>0</v>
      </c>
      <c r="G882" s="7">
        <f t="shared" si="74"/>
        <v>13.105063297746966</v>
      </c>
    </row>
    <row r="883" spans="1:7" ht="16" thickBot="1">
      <c r="A883" s="4">
        <v>876</v>
      </c>
      <c r="B883" s="4">
        <v>36.160609826684556</v>
      </c>
      <c r="C883" s="4">
        <v>18.91587952415518</v>
      </c>
      <c r="E883" s="2">
        <f t="shared" si="72"/>
        <v>1</v>
      </c>
      <c r="F883" s="2">
        <f t="shared" si="73"/>
        <v>0</v>
      </c>
      <c r="G883" s="7">
        <f t="shared" si="74"/>
        <v>17.244730302529376</v>
      </c>
    </row>
    <row r="884" spans="1:7" ht="16" thickBot="1">
      <c r="A884" s="4">
        <v>877</v>
      </c>
      <c r="B884" s="4">
        <v>39.890282638368681</v>
      </c>
      <c r="C884" s="4">
        <v>16.072373796381516</v>
      </c>
      <c r="E884" s="2">
        <f t="shared" si="72"/>
        <v>1</v>
      </c>
      <c r="F884" s="2">
        <f t="shared" si="73"/>
        <v>0</v>
      </c>
      <c r="G884" s="7">
        <f t="shared" si="74"/>
        <v>23.817908841987165</v>
      </c>
    </row>
    <row r="885" spans="1:7" ht="16" thickBot="1">
      <c r="A885" s="4">
        <v>878</v>
      </c>
      <c r="B885" s="4">
        <v>24.619965092401898</v>
      </c>
      <c r="C885" s="4">
        <v>4.5945018237159907</v>
      </c>
      <c r="E885" s="2">
        <f t="shared" si="72"/>
        <v>1</v>
      </c>
      <c r="F885" s="2">
        <f t="shared" si="73"/>
        <v>0</v>
      </c>
      <c r="G885" s="7">
        <f t="shared" si="74"/>
        <v>20.025463268685908</v>
      </c>
    </row>
    <row r="886" spans="1:7" ht="16" thickBot="1">
      <c r="A886" s="4">
        <v>879</v>
      </c>
      <c r="B886" s="4">
        <v>21.435156688972793</v>
      </c>
      <c r="C886" s="4">
        <v>13.081728307158015</v>
      </c>
      <c r="E886" s="2">
        <f t="shared" si="72"/>
        <v>1</v>
      </c>
      <c r="F886" s="2">
        <f t="shared" si="73"/>
        <v>0</v>
      </c>
      <c r="G886" s="7">
        <f t="shared" si="74"/>
        <v>8.3534283818147781</v>
      </c>
    </row>
    <row r="887" spans="1:7" ht="16" thickBot="1">
      <c r="A887" s="4">
        <v>880</v>
      </c>
      <c r="B887" s="4">
        <v>36.200248558840265</v>
      </c>
      <c r="C887" s="4">
        <v>27.094584186083114</v>
      </c>
      <c r="E887" s="2">
        <f t="shared" si="72"/>
        <v>1</v>
      </c>
      <c r="F887" s="2">
        <f t="shared" si="73"/>
        <v>0</v>
      </c>
      <c r="G887" s="7">
        <f t="shared" si="74"/>
        <v>9.1056643727571505</v>
      </c>
    </row>
    <row r="888" spans="1:7" ht="16" thickBot="1">
      <c r="A888" s="4">
        <v>881</v>
      </c>
      <c r="B888" s="4">
        <v>30.982364980255841</v>
      </c>
      <c r="C888" s="4">
        <v>29.240706641103529</v>
      </c>
      <c r="E888" s="2">
        <f t="shared" si="72"/>
        <v>1</v>
      </c>
      <c r="F888" s="2">
        <f t="shared" si="73"/>
        <v>0</v>
      </c>
      <c r="G888" s="7">
        <f t="shared" si="74"/>
        <v>1.7416583391523126</v>
      </c>
    </row>
    <row r="889" spans="1:7" ht="16" thickBot="1">
      <c r="A889" s="4">
        <v>882</v>
      </c>
      <c r="B889" s="4">
        <v>33.192235870212777</v>
      </c>
      <c r="C889" s="4">
        <v>23.06904630100501</v>
      </c>
      <c r="E889" s="2">
        <f t="shared" si="72"/>
        <v>1</v>
      </c>
      <c r="F889" s="2">
        <f t="shared" si="73"/>
        <v>0</v>
      </c>
      <c r="G889" s="7">
        <f t="shared" si="74"/>
        <v>10.123189569207767</v>
      </c>
    </row>
    <row r="890" spans="1:7" ht="16" thickBot="1">
      <c r="A890" s="4">
        <v>883</v>
      </c>
      <c r="B890" s="4">
        <v>27.606363224785671</v>
      </c>
      <c r="C890" s="4">
        <v>13.839808209475953</v>
      </c>
      <c r="E890" s="2">
        <f t="shared" si="72"/>
        <v>1</v>
      </c>
      <c r="F890" s="2">
        <f t="shared" si="73"/>
        <v>0</v>
      </c>
      <c r="G890" s="7">
        <f t="shared" si="74"/>
        <v>13.766555015309718</v>
      </c>
    </row>
    <row r="891" spans="1:7" ht="16" thickBot="1">
      <c r="A891" s="4">
        <v>884</v>
      </c>
      <c r="B891" s="4">
        <v>42.762423410021995</v>
      </c>
      <c r="C891" s="4">
        <v>23.026383651930349</v>
      </c>
      <c r="E891" s="2">
        <f t="shared" si="72"/>
        <v>1</v>
      </c>
      <c r="F891" s="2">
        <f t="shared" si="73"/>
        <v>0</v>
      </c>
      <c r="G891" s="7">
        <f t="shared" si="74"/>
        <v>19.736039758091646</v>
      </c>
    </row>
    <row r="892" spans="1:7" ht="16" thickBot="1">
      <c r="A892" s="4">
        <v>885</v>
      </c>
      <c r="B892" s="4">
        <v>35.096705510661394</v>
      </c>
      <c r="C892" s="4">
        <v>11.651757361973999</v>
      </c>
      <c r="E892" s="2">
        <f t="shared" si="72"/>
        <v>1</v>
      </c>
      <c r="F892" s="2">
        <f t="shared" si="73"/>
        <v>0</v>
      </c>
      <c r="G892" s="7">
        <f t="shared" si="74"/>
        <v>23.444948148687395</v>
      </c>
    </row>
    <row r="893" spans="1:7" ht="16" thickBot="1">
      <c r="A893" s="4">
        <v>886</v>
      </c>
      <c r="B893" s="4">
        <v>38.656703840935869</v>
      </c>
      <c r="C893" s="4">
        <v>17.043737847506126</v>
      </c>
      <c r="E893" s="2">
        <f t="shared" si="72"/>
        <v>1</v>
      </c>
      <c r="F893" s="2">
        <f t="shared" si="73"/>
        <v>0</v>
      </c>
      <c r="G893" s="7">
        <f t="shared" si="74"/>
        <v>21.612965993429743</v>
      </c>
    </row>
    <row r="894" spans="1:7" ht="16" thickBot="1">
      <c r="A894" s="4">
        <v>887</v>
      </c>
      <c r="B894" s="4">
        <v>18.731590567268682</v>
      </c>
      <c r="C894" s="4">
        <v>7.1858878885634123</v>
      </c>
      <c r="E894" s="2">
        <f t="shared" si="72"/>
        <v>1</v>
      </c>
      <c r="F894" s="2">
        <f t="shared" si="73"/>
        <v>0</v>
      </c>
      <c r="G894" s="7">
        <f t="shared" si="74"/>
        <v>11.54570267870527</v>
      </c>
    </row>
    <row r="895" spans="1:7" ht="16" thickBot="1">
      <c r="A895" s="4">
        <v>888</v>
      </c>
      <c r="B895" s="4">
        <v>29.991489316840305</v>
      </c>
      <c r="C895" s="4">
        <v>13.732583138285351</v>
      </c>
      <c r="E895" s="2">
        <f t="shared" si="72"/>
        <v>1</v>
      </c>
      <c r="F895" s="2">
        <f t="shared" si="73"/>
        <v>0</v>
      </c>
      <c r="G895" s="7">
        <f t="shared" si="74"/>
        <v>16.258906178554952</v>
      </c>
    </row>
    <row r="896" spans="1:7" ht="16" thickBot="1">
      <c r="A896" s="4">
        <v>889</v>
      </c>
      <c r="B896" s="4">
        <v>31.48082609093083</v>
      </c>
      <c r="C896" s="4">
        <v>28.274390631404763</v>
      </c>
      <c r="E896" s="2">
        <f t="shared" si="72"/>
        <v>1</v>
      </c>
      <c r="F896" s="2">
        <f t="shared" si="73"/>
        <v>0</v>
      </c>
      <c r="G896" s="7">
        <f t="shared" si="74"/>
        <v>3.206435459526066</v>
      </c>
    </row>
    <row r="897" spans="1:7" ht="16" thickBot="1">
      <c r="A897" s="4">
        <v>890</v>
      </c>
      <c r="B897" s="4">
        <v>44.731553921693958</v>
      </c>
      <c r="C897" s="4">
        <v>12.104458454888032</v>
      </c>
      <c r="E897" s="2">
        <f t="shared" si="72"/>
        <v>1</v>
      </c>
      <c r="F897" s="2">
        <f t="shared" si="73"/>
        <v>0</v>
      </c>
      <c r="G897" s="7">
        <f t="shared" si="74"/>
        <v>32.627095466805926</v>
      </c>
    </row>
    <row r="898" spans="1:7" ht="16" thickBot="1">
      <c r="A898" s="4">
        <v>891</v>
      </c>
      <c r="B898" s="4">
        <v>37.178563655757664</v>
      </c>
      <c r="C898" s="4">
        <v>21.190887364621425</v>
      </c>
      <c r="E898" s="2">
        <f t="shared" si="72"/>
        <v>1</v>
      </c>
      <c r="F898" s="2">
        <f t="shared" si="73"/>
        <v>0</v>
      </c>
      <c r="G898" s="7">
        <f t="shared" si="74"/>
        <v>15.987676291136239</v>
      </c>
    </row>
    <row r="899" spans="1:7" ht="16" thickBot="1">
      <c r="A899" s="4">
        <v>892</v>
      </c>
      <c r="B899" s="4">
        <v>20.821717087404647</v>
      </c>
      <c r="C899" s="4">
        <v>30.009226314618864</v>
      </c>
      <c r="E899" s="2">
        <f t="shared" si="72"/>
        <v>0</v>
      </c>
      <c r="F899" s="2">
        <f t="shared" si="73"/>
        <v>1</v>
      </c>
      <c r="G899" s="7">
        <f t="shared" si="74"/>
        <v>9.1875092272142176</v>
      </c>
    </row>
    <row r="900" spans="1:7" ht="16" thickBot="1">
      <c r="A900" s="4">
        <v>893</v>
      </c>
      <c r="B900" s="4">
        <v>38.537213056455464</v>
      </c>
      <c r="C900" s="4">
        <v>26.261354724664429</v>
      </c>
      <c r="E900" s="2">
        <f t="shared" si="72"/>
        <v>1</v>
      </c>
      <c r="F900" s="2">
        <f t="shared" si="73"/>
        <v>0</v>
      </c>
      <c r="G900" s="7">
        <f t="shared" si="74"/>
        <v>12.275858331791035</v>
      </c>
    </row>
    <row r="901" spans="1:7" ht="16" thickBot="1">
      <c r="A901" s="4">
        <v>894</v>
      </c>
      <c r="B901" s="4">
        <v>38.14284302825255</v>
      </c>
      <c r="C901" s="4">
        <v>16.257203082647749</v>
      </c>
      <c r="E901" s="2">
        <f t="shared" si="72"/>
        <v>1</v>
      </c>
      <c r="F901" s="2">
        <f t="shared" si="73"/>
        <v>0</v>
      </c>
      <c r="G901" s="7">
        <f t="shared" si="74"/>
        <v>21.885639945604801</v>
      </c>
    </row>
    <row r="902" spans="1:7" ht="16" thickBot="1">
      <c r="A902" s="4">
        <v>895</v>
      </c>
      <c r="B902" s="4">
        <v>24.18515436843137</v>
      </c>
      <c r="C902" s="4">
        <v>19.791907150290427</v>
      </c>
      <c r="E902" s="2">
        <f t="shared" si="72"/>
        <v>1</v>
      </c>
      <c r="F902" s="2">
        <f t="shared" si="73"/>
        <v>0</v>
      </c>
      <c r="G902" s="7">
        <f t="shared" si="74"/>
        <v>4.3932472181409423</v>
      </c>
    </row>
    <row r="903" spans="1:7" ht="16" thickBot="1">
      <c r="A903" s="4">
        <v>896</v>
      </c>
      <c r="B903" s="4">
        <v>29.696389174678</v>
      </c>
      <c r="C903" s="4">
        <v>11.785092836372396</v>
      </c>
      <c r="E903" s="2">
        <f t="shared" si="72"/>
        <v>1</v>
      </c>
      <c r="F903" s="2">
        <f t="shared" si="73"/>
        <v>0</v>
      </c>
      <c r="G903" s="7">
        <f t="shared" si="74"/>
        <v>17.911296338305604</v>
      </c>
    </row>
    <row r="904" spans="1:7" ht="16" thickBot="1">
      <c r="A904" s="4">
        <v>897</v>
      </c>
      <c r="B904" s="4">
        <v>25.44461805957603</v>
      </c>
      <c r="C904" s="4">
        <v>8.1448558131985198</v>
      </c>
      <c r="E904" s="2">
        <f t="shared" ref="E904:E967" si="75">IF(B904&gt;C904, 1, 0)</f>
        <v>1</v>
      </c>
      <c r="F904" s="2">
        <f t="shared" ref="F904:F967" si="76">IF(B904&lt;C904, 1, 0)</f>
        <v>0</v>
      </c>
      <c r="G904" s="7">
        <f t="shared" ref="G904:G967" si="77">IF(B904&gt;C904,B904-C904,C904-B904)</f>
        <v>17.299762246377512</v>
      </c>
    </row>
    <row r="905" spans="1:7" ht="16" thickBot="1">
      <c r="A905" s="4">
        <v>898</v>
      </c>
      <c r="B905" s="4">
        <v>38.051917921816035</v>
      </c>
      <c r="C905" s="4">
        <v>11.789502458953123</v>
      </c>
      <c r="E905" s="2">
        <f t="shared" si="75"/>
        <v>1</v>
      </c>
      <c r="F905" s="2">
        <f t="shared" si="76"/>
        <v>0</v>
      </c>
      <c r="G905" s="7">
        <f t="shared" si="77"/>
        <v>26.262415462862911</v>
      </c>
    </row>
    <row r="906" spans="1:7" ht="16" thickBot="1">
      <c r="A906" s="4">
        <v>899</v>
      </c>
      <c r="B906" s="4">
        <v>36.911258030891716</v>
      </c>
      <c r="C906" s="4">
        <v>24.970671208527403</v>
      </c>
      <c r="E906" s="2">
        <f t="shared" si="75"/>
        <v>1</v>
      </c>
      <c r="F906" s="2">
        <f t="shared" si="76"/>
        <v>0</v>
      </c>
      <c r="G906" s="7">
        <f t="shared" si="77"/>
        <v>11.940586822364313</v>
      </c>
    </row>
    <row r="907" spans="1:7" ht="16" thickBot="1">
      <c r="A907" s="4">
        <v>900</v>
      </c>
      <c r="B907" s="4">
        <v>36.001668298485249</v>
      </c>
      <c r="C907" s="4">
        <v>29.934271531261256</v>
      </c>
      <c r="E907" s="2">
        <f t="shared" si="75"/>
        <v>1</v>
      </c>
      <c r="F907" s="2">
        <f t="shared" si="76"/>
        <v>0</v>
      </c>
      <c r="G907" s="7">
        <f t="shared" si="77"/>
        <v>6.0673967672239932</v>
      </c>
    </row>
    <row r="908" spans="1:7" ht="16" thickBot="1">
      <c r="A908" s="4">
        <v>901</v>
      </c>
      <c r="B908" s="4">
        <v>33.682153933668644</v>
      </c>
      <c r="C908" s="4">
        <v>25.583623468892775</v>
      </c>
      <c r="E908" s="2">
        <f t="shared" si="75"/>
        <v>1</v>
      </c>
      <c r="F908" s="2">
        <f t="shared" si="76"/>
        <v>0</v>
      </c>
      <c r="G908" s="7">
        <f t="shared" si="77"/>
        <v>8.0985304647758696</v>
      </c>
    </row>
    <row r="909" spans="1:7" ht="16" thickBot="1">
      <c r="A909" s="4">
        <v>902</v>
      </c>
      <c r="B909" s="4">
        <v>32.143192547354225</v>
      </c>
      <c r="C909" s="4">
        <v>14.270109517930623</v>
      </c>
      <c r="E909" s="2">
        <f t="shared" si="75"/>
        <v>1</v>
      </c>
      <c r="F909" s="2">
        <f t="shared" si="76"/>
        <v>0</v>
      </c>
      <c r="G909" s="7">
        <f t="shared" si="77"/>
        <v>17.873083029423604</v>
      </c>
    </row>
    <row r="910" spans="1:7" ht="16" thickBot="1">
      <c r="A910" s="4">
        <v>903</v>
      </c>
      <c r="B910" s="4">
        <v>30.226875290147216</v>
      </c>
      <c r="C910" s="4">
        <v>17.995144636997743</v>
      </c>
      <c r="E910" s="2">
        <f t="shared" si="75"/>
        <v>1</v>
      </c>
      <c r="F910" s="2">
        <f t="shared" si="76"/>
        <v>0</v>
      </c>
      <c r="G910" s="7">
        <f t="shared" si="77"/>
        <v>12.231730653149473</v>
      </c>
    </row>
    <row r="911" spans="1:7" ht="16" thickBot="1">
      <c r="A911" s="4">
        <v>904</v>
      </c>
      <c r="B911" s="4">
        <v>31.175775799122022</v>
      </c>
      <c r="C911" s="4">
        <v>26.085104347646038</v>
      </c>
      <c r="E911" s="2">
        <f t="shared" si="75"/>
        <v>1</v>
      </c>
      <c r="F911" s="2">
        <f t="shared" si="76"/>
        <v>0</v>
      </c>
      <c r="G911" s="7">
        <f t="shared" si="77"/>
        <v>5.0906714514759841</v>
      </c>
    </row>
    <row r="912" spans="1:7" ht="16" thickBot="1">
      <c r="A912" s="4">
        <v>905</v>
      </c>
      <c r="B912" s="4">
        <v>40.102924828871373</v>
      </c>
      <c r="C912" s="4">
        <v>10.743488368116079</v>
      </c>
      <c r="E912" s="2">
        <f t="shared" si="75"/>
        <v>1</v>
      </c>
      <c r="F912" s="2">
        <f t="shared" si="76"/>
        <v>0</v>
      </c>
      <c r="G912" s="7">
        <f t="shared" si="77"/>
        <v>29.359436460755294</v>
      </c>
    </row>
    <row r="913" spans="1:7" ht="16" thickBot="1">
      <c r="A913" s="4">
        <v>906</v>
      </c>
      <c r="B913" s="4">
        <v>38.787858012828579</v>
      </c>
      <c r="C913" s="4">
        <v>20.514637039564448</v>
      </c>
      <c r="E913" s="2">
        <f t="shared" si="75"/>
        <v>1</v>
      </c>
      <c r="F913" s="2">
        <f t="shared" si="76"/>
        <v>0</v>
      </c>
      <c r="G913" s="7">
        <f t="shared" si="77"/>
        <v>18.273220973264131</v>
      </c>
    </row>
    <row r="914" spans="1:7" ht="16" thickBot="1">
      <c r="A914" s="4">
        <v>907</v>
      </c>
      <c r="B914" s="4">
        <v>20.266762983545416</v>
      </c>
      <c r="C914" s="4">
        <v>15.329531828320029</v>
      </c>
      <c r="E914" s="2">
        <f t="shared" si="75"/>
        <v>1</v>
      </c>
      <c r="F914" s="2">
        <f t="shared" si="76"/>
        <v>0</v>
      </c>
      <c r="G914" s="7">
        <f t="shared" si="77"/>
        <v>4.9372311552253869</v>
      </c>
    </row>
    <row r="915" spans="1:7" ht="16" thickBot="1">
      <c r="A915" s="4">
        <v>908</v>
      </c>
      <c r="B915" s="4">
        <v>35.113868574666782</v>
      </c>
      <c r="C915" s="4">
        <v>23.950517383390682</v>
      </c>
      <c r="E915" s="2">
        <f t="shared" si="75"/>
        <v>1</v>
      </c>
      <c r="F915" s="2">
        <f t="shared" si="76"/>
        <v>0</v>
      </c>
      <c r="G915" s="7">
        <f t="shared" si="77"/>
        <v>11.163351191276099</v>
      </c>
    </row>
    <row r="916" spans="1:7" ht="16" thickBot="1">
      <c r="A916" s="4">
        <v>909</v>
      </c>
      <c r="B916" s="4">
        <v>34.97044970378721</v>
      </c>
      <c r="C916" s="4">
        <v>14.595071812211343</v>
      </c>
      <c r="E916" s="2">
        <f t="shared" si="75"/>
        <v>1</v>
      </c>
      <c r="F916" s="2">
        <f t="shared" si="76"/>
        <v>0</v>
      </c>
      <c r="G916" s="7">
        <f t="shared" si="77"/>
        <v>20.375377891575866</v>
      </c>
    </row>
    <row r="917" spans="1:7" ht="16" thickBot="1">
      <c r="A917" s="4">
        <v>910</v>
      </c>
      <c r="B917" s="4">
        <v>24.361524374509287</v>
      </c>
      <c r="C917" s="4">
        <v>24.46893566884113</v>
      </c>
      <c r="E917" s="2">
        <f t="shared" si="75"/>
        <v>0</v>
      </c>
      <c r="F917" s="2">
        <f t="shared" si="76"/>
        <v>1</v>
      </c>
      <c r="G917" s="7">
        <f t="shared" si="77"/>
        <v>0.10741129433184327</v>
      </c>
    </row>
    <row r="918" spans="1:7" ht="16" thickBot="1">
      <c r="A918" s="4">
        <v>911</v>
      </c>
      <c r="B918" s="4">
        <v>20.863899622805</v>
      </c>
      <c r="C918" s="4">
        <v>20.806999849833016</v>
      </c>
      <c r="E918" s="2">
        <f t="shared" si="75"/>
        <v>1</v>
      </c>
      <c r="F918" s="2">
        <f t="shared" si="76"/>
        <v>0</v>
      </c>
      <c r="G918" s="7">
        <f t="shared" si="77"/>
        <v>5.6899772971984675E-2</v>
      </c>
    </row>
    <row r="919" spans="1:7" ht="16" thickBot="1">
      <c r="A919" s="4">
        <v>912</v>
      </c>
      <c r="B919" s="4">
        <v>48.638769205019372</v>
      </c>
      <c r="C919" s="4">
        <v>37.284362477084997</v>
      </c>
      <c r="E919" s="2">
        <f t="shared" si="75"/>
        <v>1</v>
      </c>
      <c r="F919" s="2">
        <f t="shared" si="76"/>
        <v>0</v>
      </c>
      <c r="G919" s="7">
        <f t="shared" si="77"/>
        <v>11.354406727934375</v>
      </c>
    </row>
    <row r="920" spans="1:7" ht="16" thickBot="1">
      <c r="A920" s="4">
        <v>913</v>
      </c>
      <c r="B920" s="4">
        <v>27.43165731550247</v>
      </c>
      <c r="C920" s="4">
        <v>17.3542325538541</v>
      </c>
      <c r="E920" s="2">
        <f t="shared" si="75"/>
        <v>1</v>
      </c>
      <c r="F920" s="2">
        <f t="shared" si="76"/>
        <v>0</v>
      </c>
      <c r="G920" s="7">
        <f t="shared" si="77"/>
        <v>10.07742476164837</v>
      </c>
    </row>
    <row r="921" spans="1:7" ht="16" thickBot="1">
      <c r="A921" s="4">
        <v>914</v>
      </c>
      <c r="B921" s="4">
        <v>40.700085320498388</v>
      </c>
      <c r="C921" s="4">
        <v>20.7490152130318</v>
      </c>
      <c r="E921" s="2">
        <f t="shared" si="75"/>
        <v>1</v>
      </c>
      <c r="F921" s="2">
        <f t="shared" si="76"/>
        <v>0</v>
      </c>
      <c r="G921" s="7">
        <f t="shared" si="77"/>
        <v>19.951070107466588</v>
      </c>
    </row>
    <row r="922" spans="1:7" ht="16" thickBot="1">
      <c r="A922" s="4">
        <v>915</v>
      </c>
      <c r="B922" s="4">
        <v>30.70943337296012</v>
      </c>
      <c r="C922" s="4">
        <v>23.368597665697045</v>
      </c>
      <c r="E922" s="2">
        <f t="shared" si="75"/>
        <v>1</v>
      </c>
      <c r="F922" s="2">
        <f t="shared" si="76"/>
        <v>0</v>
      </c>
      <c r="G922" s="7">
        <f t="shared" si="77"/>
        <v>7.340835707263075</v>
      </c>
    </row>
    <row r="923" spans="1:7" ht="16" thickBot="1">
      <c r="A923" s="4">
        <v>916</v>
      </c>
      <c r="B923" s="4">
        <v>28.983957750232285</v>
      </c>
      <c r="C923" s="4">
        <v>12.859460633941392</v>
      </c>
      <c r="E923" s="2">
        <f t="shared" si="75"/>
        <v>1</v>
      </c>
      <c r="F923" s="2">
        <f t="shared" si="76"/>
        <v>0</v>
      </c>
      <c r="G923" s="7">
        <f t="shared" si="77"/>
        <v>16.124497116290893</v>
      </c>
    </row>
    <row r="924" spans="1:7" ht="16" thickBot="1">
      <c r="A924" s="4">
        <v>917</v>
      </c>
      <c r="B924" s="4">
        <v>29.786930405515797</v>
      </c>
      <c r="C924" s="4">
        <v>20.729498584800499</v>
      </c>
      <c r="E924" s="2">
        <f t="shared" si="75"/>
        <v>1</v>
      </c>
      <c r="F924" s="2">
        <f t="shared" si="76"/>
        <v>0</v>
      </c>
      <c r="G924" s="7">
        <f t="shared" si="77"/>
        <v>9.0574318207152977</v>
      </c>
    </row>
    <row r="925" spans="1:7" ht="16" thickBot="1">
      <c r="A925" s="4">
        <v>918</v>
      </c>
      <c r="B925" s="4">
        <v>34.279994839278906</v>
      </c>
      <c r="C925" s="4">
        <v>19.703718552120673</v>
      </c>
      <c r="E925" s="2">
        <f t="shared" si="75"/>
        <v>1</v>
      </c>
      <c r="F925" s="2">
        <f t="shared" si="76"/>
        <v>0</v>
      </c>
      <c r="G925" s="7">
        <f t="shared" si="77"/>
        <v>14.576276287158233</v>
      </c>
    </row>
    <row r="926" spans="1:7" ht="16" thickBot="1">
      <c r="A926" s="4">
        <v>919</v>
      </c>
      <c r="B926" s="4">
        <v>26.649363935594323</v>
      </c>
      <c r="C926" s="4">
        <v>13.799818148421146</v>
      </c>
      <c r="E926" s="2">
        <f t="shared" si="75"/>
        <v>1</v>
      </c>
      <c r="F926" s="2">
        <f t="shared" si="76"/>
        <v>0</v>
      </c>
      <c r="G926" s="7">
        <f t="shared" si="77"/>
        <v>12.849545787173177</v>
      </c>
    </row>
    <row r="927" spans="1:7" ht="16" thickBot="1">
      <c r="A927" s="4">
        <v>920</v>
      </c>
      <c r="B927" s="4">
        <v>33.764075540140716</v>
      </c>
      <c r="C927" s="4">
        <v>21.258466022871488</v>
      </c>
      <c r="E927" s="2">
        <f t="shared" si="75"/>
        <v>1</v>
      </c>
      <c r="F927" s="2">
        <f t="shared" si="76"/>
        <v>0</v>
      </c>
      <c r="G927" s="7">
        <f t="shared" si="77"/>
        <v>12.505609517269228</v>
      </c>
    </row>
    <row r="928" spans="1:7" ht="16" thickBot="1">
      <c r="A928" s="4">
        <v>921</v>
      </c>
      <c r="B928" s="4">
        <v>30.935560038635433</v>
      </c>
      <c r="C928" s="4">
        <v>19.873946479517983</v>
      </c>
      <c r="E928" s="2">
        <f t="shared" si="75"/>
        <v>1</v>
      </c>
      <c r="F928" s="2">
        <f t="shared" si="76"/>
        <v>0</v>
      </c>
      <c r="G928" s="7">
        <f t="shared" si="77"/>
        <v>11.06161355911745</v>
      </c>
    </row>
    <row r="929" spans="1:7" ht="16" thickBot="1">
      <c r="A929" s="4">
        <v>922</v>
      </c>
      <c r="B929" s="4">
        <v>34.628697573445606</v>
      </c>
      <c r="C929" s="4">
        <v>15.987617532294912</v>
      </c>
      <c r="E929" s="2">
        <f t="shared" si="75"/>
        <v>1</v>
      </c>
      <c r="F929" s="2">
        <f t="shared" si="76"/>
        <v>0</v>
      </c>
      <c r="G929" s="7">
        <f t="shared" si="77"/>
        <v>18.641080041150694</v>
      </c>
    </row>
    <row r="930" spans="1:7" ht="16" thickBot="1">
      <c r="A930" s="4">
        <v>923</v>
      </c>
      <c r="B930" s="4">
        <v>39.377310452731514</v>
      </c>
      <c r="C930" s="4">
        <v>12.248359261187584</v>
      </c>
      <c r="E930" s="2">
        <f t="shared" si="75"/>
        <v>1</v>
      </c>
      <c r="F930" s="2">
        <f t="shared" si="76"/>
        <v>0</v>
      </c>
      <c r="G930" s="7">
        <f t="shared" si="77"/>
        <v>27.12895119154393</v>
      </c>
    </row>
    <row r="931" spans="1:7" ht="16" thickBot="1">
      <c r="A931" s="4">
        <v>924</v>
      </c>
      <c r="B931" s="4">
        <v>47.71059168334947</v>
      </c>
      <c r="C931" s="4">
        <v>20.422853500847161</v>
      </c>
      <c r="E931" s="2">
        <f t="shared" si="75"/>
        <v>1</v>
      </c>
      <c r="F931" s="2">
        <f t="shared" si="76"/>
        <v>0</v>
      </c>
      <c r="G931" s="7">
        <f t="shared" si="77"/>
        <v>27.287738182502309</v>
      </c>
    </row>
    <row r="932" spans="1:7" ht="16" thickBot="1">
      <c r="A932" s="4">
        <v>925</v>
      </c>
      <c r="B932" s="4">
        <v>29.847056688584985</v>
      </c>
      <c r="C932" s="4">
        <v>7.1921362020647024</v>
      </c>
      <c r="E932" s="2">
        <f t="shared" si="75"/>
        <v>1</v>
      </c>
      <c r="F932" s="2">
        <f t="shared" si="76"/>
        <v>0</v>
      </c>
      <c r="G932" s="7">
        <f t="shared" si="77"/>
        <v>22.654920486520282</v>
      </c>
    </row>
    <row r="933" spans="1:7" ht="16" thickBot="1">
      <c r="A933" s="4">
        <v>926</v>
      </c>
      <c r="B933" s="4">
        <v>29.011476711863544</v>
      </c>
      <c r="C933" s="4">
        <v>20.348786493498078</v>
      </c>
      <c r="E933" s="2">
        <f t="shared" si="75"/>
        <v>1</v>
      </c>
      <c r="F933" s="2">
        <f t="shared" si="76"/>
        <v>0</v>
      </c>
      <c r="G933" s="7">
        <f t="shared" si="77"/>
        <v>8.6626902183654657</v>
      </c>
    </row>
    <row r="934" spans="1:7" ht="16" thickBot="1">
      <c r="A934" s="4">
        <v>927</v>
      </c>
      <c r="B934" s="4">
        <v>42.715639981641743</v>
      </c>
      <c r="C934" s="4">
        <v>23.258297345895564</v>
      </c>
      <c r="E934" s="2">
        <f t="shared" si="75"/>
        <v>1</v>
      </c>
      <c r="F934" s="2">
        <f t="shared" si="76"/>
        <v>0</v>
      </c>
      <c r="G934" s="7">
        <f t="shared" si="77"/>
        <v>19.45734263574618</v>
      </c>
    </row>
    <row r="935" spans="1:7" ht="16" thickBot="1">
      <c r="A935" s="4">
        <v>928</v>
      </c>
      <c r="B935" s="4">
        <v>35.839166206529399</v>
      </c>
      <c r="C935" s="4">
        <v>25.408849699127337</v>
      </c>
      <c r="E935" s="2">
        <f t="shared" si="75"/>
        <v>1</v>
      </c>
      <c r="F935" s="2">
        <f t="shared" si="76"/>
        <v>0</v>
      </c>
      <c r="G935" s="7">
        <f t="shared" si="77"/>
        <v>10.430316507402061</v>
      </c>
    </row>
    <row r="936" spans="1:7" ht="16" thickBot="1">
      <c r="A936" s="4">
        <v>929</v>
      </c>
      <c r="B936" s="4">
        <v>30.464899419266761</v>
      </c>
      <c r="C936" s="4">
        <v>23.336625544349843</v>
      </c>
      <c r="E936" s="2">
        <f t="shared" si="75"/>
        <v>1</v>
      </c>
      <c r="F936" s="2">
        <f t="shared" si="76"/>
        <v>0</v>
      </c>
      <c r="G936" s="7">
        <f t="shared" si="77"/>
        <v>7.1282738749169177</v>
      </c>
    </row>
    <row r="937" spans="1:7" ht="16" thickBot="1">
      <c r="A937" s="4">
        <v>930</v>
      </c>
      <c r="B937" s="4">
        <v>26.749394123411047</v>
      </c>
      <c r="C937" s="4">
        <v>17.334246736014276</v>
      </c>
      <c r="E937" s="2">
        <f t="shared" si="75"/>
        <v>1</v>
      </c>
      <c r="F937" s="2">
        <f t="shared" si="76"/>
        <v>0</v>
      </c>
      <c r="G937" s="7">
        <f t="shared" si="77"/>
        <v>9.4151473873967717</v>
      </c>
    </row>
    <row r="938" spans="1:7" ht="16" thickBot="1">
      <c r="A938" s="4">
        <v>931</v>
      </c>
      <c r="B938" s="4">
        <v>36.994002796477361</v>
      </c>
      <c r="C938" s="4">
        <v>24.161205648887019</v>
      </c>
      <c r="E938" s="2">
        <f t="shared" si="75"/>
        <v>1</v>
      </c>
      <c r="F938" s="2">
        <f t="shared" si="76"/>
        <v>0</v>
      </c>
      <c r="G938" s="7">
        <f t="shared" si="77"/>
        <v>12.832797147590341</v>
      </c>
    </row>
    <row r="939" spans="1:7" ht="16" thickBot="1">
      <c r="A939" s="4">
        <v>932</v>
      </c>
      <c r="B939" s="4">
        <v>41.878812806144921</v>
      </c>
      <c r="C939" s="4">
        <v>14.537824578083196</v>
      </c>
      <c r="E939" s="2">
        <f t="shared" si="75"/>
        <v>1</v>
      </c>
      <c r="F939" s="2">
        <f t="shared" si="76"/>
        <v>0</v>
      </c>
      <c r="G939" s="7">
        <f t="shared" si="77"/>
        <v>27.340988228061725</v>
      </c>
    </row>
    <row r="940" spans="1:7" ht="16" thickBot="1">
      <c r="A940" s="4">
        <v>933</v>
      </c>
      <c r="B940" s="4">
        <v>47.20322252463135</v>
      </c>
      <c r="C940" s="4">
        <v>27.003769219114425</v>
      </c>
      <c r="E940" s="2">
        <f t="shared" si="75"/>
        <v>1</v>
      </c>
      <c r="F940" s="2">
        <f t="shared" si="76"/>
        <v>0</v>
      </c>
      <c r="G940" s="7">
        <f t="shared" si="77"/>
        <v>20.199453305516926</v>
      </c>
    </row>
    <row r="941" spans="1:7" ht="16" thickBot="1">
      <c r="A941" s="4">
        <v>934</v>
      </c>
      <c r="B941" s="4">
        <v>44.466271505198556</v>
      </c>
      <c r="C941" s="4">
        <v>25.738209380368577</v>
      </c>
      <c r="E941" s="2">
        <f t="shared" si="75"/>
        <v>1</v>
      </c>
      <c r="F941" s="2">
        <f t="shared" si="76"/>
        <v>0</v>
      </c>
      <c r="G941" s="7">
        <f t="shared" si="77"/>
        <v>18.728062124829979</v>
      </c>
    </row>
    <row r="942" spans="1:7" ht="16" thickBot="1">
      <c r="A942" s="4">
        <v>935</v>
      </c>
      <c r="B942" s="4">
        <v>28.870033948391178</v>
      </c>
      <c r="C942" s="4">
        <v>24.601768919535559</v>
      </c>
      <c r="E942" s="2">
        <f t="shared" si="75"/>
        <v>1</v>
      </c>
      <c r="F942" s="2">
        <f t="shared" si="76"/>
        <v>0</v>
      </c>
      <c r="G942" s="7">
        <f t="shared" si="77"/>
        <v>4.2682650288556196</v>
      </c>
    </row>
    <row r="943" spans="1:7" ht="16" thickBot="1">
      <c r="A943" s="4">
        <v>936</v>
      </c>
      <c r="B943" s="4">
        <v>30.169014360087843</v>
      </c>
      <c r="C943" s="4">
        <v>15.083606658028009</v>
      </c>
      <c r="E943" s="2">
        <f t="shared" si="75"/>
        <v>1</v>
      </c>
      <c r="F943" s="2">
        <f t="shared" si="76"/>
        <v>0</v>
      </c>
      <c r="G943" s="7">
        <f t="shared" si="77"/>
        <v>15.085407702059834</v>
      </c>
    </row>
    <row r="944" spans="1:7" ht="16" thickBot="1">
      <c r="A944" s="4">
        <v>937</v>
      </c>
      <c r="B944" s="4">
        <v>36.884672585605422</v>
      </c>
      <c r="C944" s="4">
        <v>16.499068543790326</v>
      </c>
      <c r="E944" s="2">
        <f t="shared" si="75"/>
        <v>1</v>
      </c>
      <c r="F944" s="2">
        <f t="shared" si="76"/>
        <v>0</v>
      </c>
      <c r="G944" s="7">
        <f t="shared" si="77"/>
        <v>20.385604041815096</v>
      </c>
    </row>
    <row r="945" spans="1:7" ht="16" thickBot="1">
      <c r="A945" s="4">
        <v>938</v>
      </c>
      <c r="B945" s="4">
        <v>20.381386508063216</v>
      </c>
      <c r="C945" s="4">
        <v>15.096388492706843</v>
      </c>
      <c r="E945" s="2">
        <f t="shared" si="75"/>
        <v>1</v>
      </c>
      <c r="F945" s="2">
        <f t="shared" si="76"/>
        <v>0</v>
      </c>
      <c r="G945" s="7">
        <f t="shared" si="77"/>
        <v>5.284998015356372</v>
      </c>
    </row>
    <row r="946" spans="1:7" ht="16" thickBot="1">
      <c r="A946" s="4">
        <v>939</v>
      </c>
      <c r="B946" s="4">
        <v>38.794691636300954</v>
      </c>
      <c r="C946" s="4">
        <v>21.185956380648964</v>
      </c>
      <c r="E946" s="2">
        <f t="shared" si="75"/>
        <v>1</v>
      </c>
      <c r="F946" s="2">
        <f t="shared" si="76"/>
        <v>0</v>
      </c>
      <c r="G946" s="7">
        <f t="shared" si="77"/>
        <v>17.60873525565199</v>
      </c>
    </row>
    <row r="947" spans="1:7" ht="16" thickBot="1">
      <c r="A947" s="4">
        <v>940</v>
      </c>
      <c r="B947" s="4">
        <v>32.714258856336883</v>
      </c>
      <c r="C947" s="4">
        <v>45.312614377472961</v>
      </c>
      <c r="E947" s="2">
        <f t="shared" si="75"/>
        <v>0</v>
      </c>
      <c r="F947" s="2">
        <f t="shared" si="76"/>
        <v>1</v>
      </c>
      <c r="G947" s="7">
        <f t="shared" si="77"/>
        <v>12.598355521136078</v>
      </c>
    </row>
    <row r="948" spans="1:7" ht="16" thickBot="1">
      <c r="A948" s="4">
        <v>941</v>
      </c>
      <c r="B948" s="4">
        <v>33.543226737940827</v>
      </c>
      <c r="C948" s="4">
        <v>24.02773990158445</v>
      </c>
      <c r="E948" s="2">
        <f t="shared" si="75"/>
        <v>1</v>
      </c>
      <c r="F948" s="2">
        <f t="shared" si="76"/>
        <v>0</v>
      </c>
      <c r="G948" s="7">
        <f t="shared" si="77"/>
        <v>9.5154868363563772</v>
      </c>
    </row>
    <row r="949" spans="1:7" ht="16" thickBot="1">
      <c r="A949" s="4">
        <v>942</v>
      </c>
      <c r="B949" s="4">
        <v>27.35576346944303</v>
      </c>
      <c r="C949" s="4">
        <v>23.247359057656947</v>
      </c>
      <c r="E949" s="2">
        <f t="shared" si="75"/>
        <v>1</v>
      </c>
      <c r="F949" s="2">
        <f t="shared" si="76"/>
        <v>0</v>
      </c>
      <c r="G949" s="7">
        <f t="shared" si="77"/>
        <v>4.1084044117860827</v>
      </c>
    </row>
    <row r="950" spans="1:7" ht="16" thickBot="1">
      <c r="A950" s="4">
        <v>943</v>
      </c>
      <c r="B950" s="4">
        <v>25.896596533064809</v>
      </c>
      <c r="C950" s="4">
        <v>16.408604824394601</v>
      </c>
      <c r="E950" s="2">
        <f t="shared" si="75"/>
        <v>1</v>
      </c>
      <c r="F950" s="2">
        <f t="shared" si="76"/>
        <v>0</v>
      </c>
      <c r="G950" s="7">
        <f t="shared" si="77"/>
        <v>9.4879917086702079</v>
      </c>
    </row>
    <row r="951" spans="1:7" ht="16" thickBot="1">
      <c r="A951" s="4">
        <v>944</v>
      </c>
      <c r="B951" s="4">
        <v>32.629436419068632</v>
      </c>
      <c r="C951" s="4">
        <v>14.376546530121328</v>
      </c>
      <c r="E951" s="2">
        <f t="shared" si="75"/>
        <v>1</v>
      </c>
      <c r="F951" s="2">
        <f t="shared" si="76"/>
        <v>0</v>
      </c>
      <c r="G951" s="7">
        <f t="shared" si="77"/>
        <v>18.252889888947305</v>
      </c>
    </row>
    <row r="952" spans="1:7" ht="16" thickBot="1">
      <c r="A952" s="4">
        <v>945</v>
      </c>
      <c r="B952" s="4">
        <v>30.490059877606758</v>
      </c>
      <c r="C952" s="4">
        <v>21.884696148422371</v>
      </c>
      <c r="E952" s="2">
        <f t="shared" si="75"/>
        <v>1</v>
      </c>
      <c r="F952" s="2">
        <f t="shared" si="76"/>
        <v>0</v>
      </c>
      <c r="G952" s="7">
        <f t="shared" si="77"/>
        <v>8.6053637291843863</v>
      </c>
    </row>
    <row r="953" spans="1:7" ht="16" thickBot="1">
      <c r="A953" s="4">
        <v>946</v>
      </c>
      <c r="B953" s="4">
        <v>27.782357655410262</v>
      </c>
      <c r="C953" s="4">
        <v>12.128214821358387</v>
      </c>
      <c r="E953" s="2">
        <f t="shared" si="75"/>
        <v>1</v>
      </c>
      <c r="F953" s="2">
        <f t="shared" si="76"/>
        <v>0</v>
      </c>
      <c r="G953" s="7">
        <f t="shared" si="77"/>
        <v>15.654142834051875</v>
      </c>
    </row>
    <row r="954" spans="1:7" ht="16" thickBot="1">
      <c r="A954" s="4">
        <v>947</v>
      </c>
      <c r="B954" s="4">
        <v>29.196214354072499</v>
      </c>
      <c r="C954" s="4">
        <v>22.470920009591193</v>
      </c>
      <c r="E954" s="2">
        <f t="shared" si="75"/>
        <v>1</v>
      </c>
      <c r="F954" s="2">
        <f t="shared" si="76"/>
        <v>0</v>
      </c>
      <c r="G954" s="7">
        <f t="shared" si="77"/>
        <v>6.7252943444813056</v>
      </c>
    </row>
    <row r="955" spans="1:7" ht="16" thickBot="1">
      <c r="A955" s="4">
        <v>948</v>
      </c>
      <c r="B955" s="4">
        <v>35.22926757570999</v>
      </c>
      <c r="C955" s="4">
        <v>20.742555026997497</v>
      </c>
      <c r="E955" s="2">
        <f t="shared" si="75"/>
        <v>1</v>
      </c>
      <c r="F955" s="2">
        <f t="shared" si="76"/>
        <v>0</v>
      </c>
      <c r="G955" s="7">
        <f t="shared" si="77"/>
        <v>14.486712548712493</v>
      </c>
    </row>
    <row r="956" spans="1:7" ht="16" thickBot="1">
      <c r="A956" s="4">
        <v>949</v>
      </c>
      <c r="B956" s="4">
        <v>43.986279491303478</v>
      </c>
      <c r="C956" s="4">
        <v>24.634931630313087</v>
      </c>
      <c r="E956" s="2">
        <f t="shared" si="75"/>
        <v>1</v>
      </c>
      <c r="F956" s="2">
        <f t="shared" si="76"/>
        <v>0</v>
      </c>
      <c r="G956" s="7">
        <f t="shared" si="77"/>
        <v>19.351347860990391</v>
      </c>
    </row>
    <row r="957" spans="1:7" ht="16" thickBot="1">
      <c r="A957" s="4">
        <v>950</v>
      </c>
      <c r="B957" s="4">
        <v>20.85238299909669</v>
      </c>
      <c r="C957" s="4">
        <v>2.5201058734143338</v>
      </c>
      <c r="E957" s="2">
        <f t="shared" si="75"/>
        <v>1</v>
      </c>
      <c r="F957" s="2">
        <f t="shared" si="76"/>
        <v>0</v>
      </c>
      <c r="G957" s="7">
        <f t="shared" si="77"/>
        <v>18.332277125682356</v>
      </c>
    </row>
    <row r="958" spans="1:7" ht="16" thickBot="1">
      <c r="A958" s="4">
        <v>951</v>
      </c>
      <c r="B958" s="4">
        <v>38.085189220179906</v>
      </c>
      <c r="C958" s="4">
        <v>28.270838190817983</v>
      </c>
      <c r="E958" s="2">
        <f t="shared" si="75"/>
        <v>1</v>
      </c>
      <c r="F958" s="2">
        <f t="shared" si="76"/>
        <v>0</v>
      </c>
      <c r="G958" s="7">
        <f t="shared" si="77"/>
        <v>9.8143510293619229</v>
      </c>
    </row>
    <row r="959" spans="1:7" ht="16" thickBot="1">
      <c r="A959" s="4">
        <v>952</v>
      </c>
      <c r="B959" s="4">
        <v>34.615287842724157</v>
      </c>
      <c r="C959" s="4">
        <v>18.073120763820171</v>
      </c>
      <c r="E959" s="2">
        <f t="shared" si="75"/>
        <v>1</v>
      </c>
      <c r="F959" s="2">
        <f t="shared" si="76"/>
        <v>0</v>
      </c>
      <c r="G959" s="7">
        <f t="shared" si="77"/>
        <v>16.542167078903987</v>
      </c>
    </row>
    <row r="960" spans="1:7" ht="16" thickBot="1">
      <c r="A960" s="4">
        <v>953</v>
      </c>
      <c r="B960" s="4">
        <v>29.566712783438831</v>
      </c>
      <c r="C960" s="4">
        <v>15.505939667962082</v>
      </c>
      <c r="E960" s="2">
        <f t="shared" si="75"/>
        <v>1</v>
      </c>
      <c r="F960" s="2">
        <f t="shared" si="76"/>
        <v>0</v>
      </c>
      <c r="G960" s="7">
        <f t="shared" si="77"/>
        <v>14.060773115476749</v>
      </c>
    </row>
    <row r="961" spans="1:7" ht="16" thickBot="1">
      <c r="A961" s="4">
        <v>954</v>
      </c>
      <c r="B961" s="4">
        <v>33.824079225453183</v>
      </c>
      <c r="C961" s="4">
        <v>9.7752760874433484</v>
      </c>
      <c r="E961" s="2">
        <f t="shared" si="75"/>
        <v>1</v>
      </c>
      <c r="F961" s="2">
        <f t="shared" si="76"/>
        <v>0</v>
      </c>
      <c r="G961" s="7">
        <f t="shared" si="77"/>
        <v>24.048803138009834</v>
      </c>
    </row>
    <row r="962" spans="1:7" ht="16" thickBot="1">
      <c r="A962" s="4">
        <v>955</v>
      </c>
      <c r="B962" s="4">
        <v>48.026255376822469</v>
      </c>
      <c r="C962" s="4">
        <v>23.783366077160537</v>
      </c>
      <c r="E962" s="2">
        <f t="shared" si="75"/>
        <v>1</v>
      </c>
      <c r="F962" s="2">
        <f t="shared" si="76"/>
        <v>0</v>
      </c>
      <c r="G962" s="7">
        <f t="shared" si="77"/>
        <v>24.242889299661933</v>
      </c>
    </row>
    <row r="963" spans="1:7" ht="16" thickBot="1">
      <c r="A963" s="4">
        <v>956</v>
      </c>
      <c r="B963" s="4">
        <v>35.921248901393007</v>
      </c>
      <c r="C963" s="4">
        <v>4.3617790536323255</v>
      </c>
      <c r="E963" s="2">
        <f t="shared" si="75"/>
        <v>1</v>
      </c>
      <c r="F963" s="2">
        <f t="shared" si="76"/>
        <v>0</v>
      </c>
      <c r="G963" s="7">
        <f t="shared" si="77"/>
        <v>31.559469847760681</v>
      </c>
    </row>
    <row r="964" spans="1:7" ht="16" thickBot="1">
      <c r="A964" s="4">
        <v>957</v>
      </c>
      <c r="B964" s="4">
        <v>40.284312295036429</v>
      </c>
      <c r="C964" s="4">
        <v>6.4947970732864633</v>
      </c>
      <c r="E964" s="2">
        <f t="shared" si="75"/>
        <v>1</v>
      </c>
      <c r="F964" s="2">
        <f t="shared" si="76"/>
        <v>0</v>
      </c>
      <c r="G964" s="7">
        <f t="shared" si="77"/>
        <v>33.789515221749966</v>
      </c>
    </row>
    <row r="965" spans="1:7" ht="16" thickBot="1">
      <c r="A965" s="4">
        <v>958</v>
      </c>
      <c r="B965" s="4">
        <v>30.963894873922339</v>
      </c>
      <c r="C965" s="4">
        <v>15.063626572772401</v>
      </c>
      <c r="E965" s="2">
        <f t="shared" si="75"/>
        <v>1</v>
      </c>
      <c r="F965" s="2">
        <f t="shared" si="76"/>
        <v>0</v>
      </c>
      <c r="G965" s="7">
        <f t="shared" si="77"/>
        <v>15.900268301149937</v>
      </c>
    </row>
    <row r="966" spans="1:7" ht="16" thickBot="1">
      <c r="A966" s="4">
        <v>959</v>
      </c>
      <c r="B966" s="4">
        <v>31.303210625889637</v>
      </c>
      <c r="C966" s="4">
        <v>23.018341385872962</v>
      </c>
      <c r="E966" s="2">
        <f t="shared" si="75"/>
        <v>1</v>
      </c>
      <c r="F966" s="2">
        <f t="shared" si="76"/>
        <v>0</v>
      </c>
      <c r="G966" s="7">
        <f t="shared" si="77"/>
        <v>8.2848692400166755</v>
      </c>
    </row>
    <row r="967" spans="1:7" ht="16" thickBot="1">
      <c r="A967" s="4">
        <v>960</v>
      </c>
      <c r="B967" s="4">
        <v>33.322262050609922</v>
      </c>
      <c r="C967" s="4">
        <v>10.530708351458467</v>
      </c>
      <c r="E967" s="2">
        <f t="shared" si="75"/>
        <v>1</v>
      </c>
      <c r="F967" s="2">
        <f t="shared" si="76"/>
        <v>0</v>
      </c>
      <c r="G967" s="7">
        <f t="shared" si="77"/>
        <v>22.791553699151457</v>
      </c>
    </row>
    <row r="968" spans="1:7" ht="16" thickBot="1">
      <c r="A968" s="4">
        <v>961</v>
      </c>
      <c r="B968" s="4">
        <v>23.768117521774165</v>
      </c>
      <c r="C968" s="4">
        <v>13.342563003289431</v>
      </c>
      <c r="E968" s="2">
        <f t="shared" ref="E968:E1007" si="78">IF(B968&gt;C968, 1, 0)</f>
        <v>1</v>
      </c>
      <c r="F968" s="2">
        <f t="shared" ref="F968:F1007" si="79">IF(B968&lt;C968, 1, 0)</f>
        <v>0</v>
      </c>
      <c r="G968" s="7">
        <f t="shared" ref="G968:G1007" si="80">IF(B968&gt;C968,B968-C968,C968-B968)</f>
        <v>10.425554518484734</v>
      </c>
    </row>
    <row r="969" spans="1:7" ht="16" thickBot="1">
      <c r="A969" s="4">
        <v>962</v>
      </c>
      <c r="B969" s="4">
        <v>32.012729741257289</v>
      </c>
      <c r="C969" s="4">
        <v>20.257875134549412</v>
      </c>
      <c r="E969" s="2">
        <f t="shared" si="78"/>
        <v>1</v>
      </c>
      <c r="F969" s="2">
        <f t="shared" si="79"/>
        <v>0</v>
      </c>
      <c r="G969" s="7">
        <f t="shared" si="80"/>
        <v>11.754854606707877</v>
      </c>
    </row>
    <row r="970" spans="1:7" ht="16" thickBot="1">
      <c r="A970" s="4">
        <v>963</v>
      </c>
      <c r="B970" s="4">
        <v>18.071653193285488</v>
      </c>
      <c r="C970" s="4">
        <v>26.394406719288391</v>
      </c>
      <c r="E970" s="2">
        <f t="shared" si="78"/>
        <v>0</v>
      </c>
      <c r="F970" s="2">
        <f t="shared" si="79"/>
        <v>1</v>
      </c>
      <c r="G970" s="7">
        <f t="shared" si="80"/>
        <v>8.3227535260029022</v>
      </c>
    </row>
    <row r="971" spans="1:7" ht="16" thickBot="1">
      <c r="A971" s="4">
        <v>964</v>
      </c>
      <c r="B971" s="4">
        <v>33.363110125355021</v>
      </c>
      <c r="C971" s="4">
        <v>14.333679981645451</v>
      </c>
      <c r="E971" s="2">
        <f t="shared" si="78"/>
        <v>1</v>
      </c>
      <c r="F971" s="2">
        <f t="shared" si="79"/>
        <v>0</v>
      </c>
      <c r="G971" s="7">
        <f t="shared" si="80"/>
        <v>19.029430143709568</v>
      </c>
    </row>
    <row r="972" spans="1:7" ht="16" thickBot="1">
      <c r="A972" s="4">
        <v>965</v>
      </c>
      <c r="B972" s="4">
        <v>23.050192472885065</v>
      </c>
      <c r="C972" s="4">
        <v>20.764264714807656</v>
      </c>
      <c r="E972" s="2">
        <f t="shared" si="78"/>
        <v>1</v>
      </c>
      <c r="F972" s="2">
        <f t="shared" si="79"/>
        <v>0</v>
      </c>
      <c r="G972" s="7">
        <f t="shared" si="80"/>
        <v>2.2859277580774098</v>
      </c>
    </row>
    <row r="973" spans="1:7" ht="16" thickBot="1">
      <c r="A973" s="4">
        <v>966</v>
      </c>
      <c r="B973" s="4">
        <v>30.266104444364821</v>
      </c>
      <c r="C973" s="4">
        <v>17.174450905439883</v>
      </c>
      <c r="E973" s="2">
        <f t="shared" si="78"/>
        <v>1</v>
      </c>
      <c r="F973" s="2">
        <f t="shared" si="79"/>
        <v>0</v>
      </c>
      <c r="G973" s="7">
        <f t="shared" si="80"/>
        <v>13.091653538924938</v>
      </c>
    </row>
    <row r="974" spans="1:7" ht="16" thickBot="1">
      <c r="A974" s="4">
        <v>967</v>
      </c>
      <c r="B974" s="4">
        <v>47.361064643373354</v>
      </c>
      <c r="C974" s="4">
        <v>19.31966370372805</v>
      </c>
      <c r="E974" s="2">
        <f t="shared" si="78"/>
        <v>1</v>
      </c>
      <c r="F974" s="2">
        <f t="shared" si="79"/>
        <v>0</v>
      </c>
      <c r="G974" s="7">
        <f t="shared" si="80"/>
        <v>28.041400939645303</v>
      </c>
    </row>
    <row r="975" spans="1:7" ht="16" thickBot="1">
      <c r="A975" s="4">
        <v>968</v>
      </c>
      <c r="B975" s="4">
        <v>35.955400668294168</v>
      </c>
      <c r="C975" s="4">
        <v>16.640989705463252</v>
      </c>
      <c r="E975" s="2">
        <f t="shared" si="78"/>
        <v>1</v>
      </c>
      <c r="F975" s="2">
        <f t="shared" si="79"/>
        <v>0</v>
      </c>
      <c r="G975" s="7">
        <f t="shared" si="80"/>
        <v>19.314410962830916</v>
      </c>
    </row>
    <row r="976" spans="1:7" ht="16" thickBot="1">
      <c r="A976" s="4">
        <v>969</v>
      </c>
      <c r="B976" s="4">
        <v>33.229928038372002</v>
      </c>
      <c r="C976" s="4">
        <v>36.991800870212259</v>
      </c>
      <c r="E976" s="2">
        <f t="shared" si="78"/>
        <v>0</v>
      </c>
      <c r="F976" s="2">
        <f t="shared" si="79"/>
        <v>1</v>
      </c>
      <c r="G976" s="7">
        <f t="shared" si="80"/>
        <v>3.7618728318402574</v>
      </c>
    </row>
    <row r="977" spans="1:7" ht="16" thickBot="1">
      <c r="A977" s="4">
        <v>970</v>
      </c>
      <c r="B977" s="4">
        <v>24.018330877277371</v>
      </c>
      <c r="C977" s="4">
        <v>28.728458478209252</v>
      </c>
      <c r="E977" s="2">
        <f t="shared" si="78"/>
        <v>0</v>
      </c>
      <c r="F977" s="2">
        <f t="shared" si="79"/>
        <v>1</v>
      </c>
      <c r="G977" s="7">
        <f t="shared" si="80"/>
        <v>4.7101276009318802</v>
      </c>
    </row>
    <row r="978" spans="1:7" ht="16" thickBot="1">
      <c r="A978" s="4">
        <v>971</v>
      </c>
      <c r="B978" s="4">
        <v>32.02414972189429</v>
      </c>
      <c r="C978" s="4">
        <v>22.202941424171105</v>
      </c>
      <c r="E978" s="2">
        <f t="shared" si="78"/>
        <v>1</v>
      </c>
      <c r="F978" s="2">
        <f t="shared" si="79"/>
        <v>0</v>
      </c>
      <c r="G978" s="7">
        <f t="shared" si="80"/>
        <v>9.8212082977231852</v>
      </c>
    </row>
    <row r="979" spans="1:7" ht="16" thickBot="1">
      <c r="A979" s="4">
        <v>972</v>
      </c>
      <c r="B979" s="4">
        <v>40.95137653778481</v>
      </c>
      <c r="C979" s="4">
        <v>19.662612525891458</v>
      </c>
      <c r="E979" s="2">
        <f t="shared" si="78"/>
        <v>1</v>
      </c>
      <c r="F979" s="2">
        <f t="shared" si="79"/>
        <v>0</v>
      </c>
      <c r="G979" s="7">
        <f t="shared" si="80"/>
        <v>21.288764011893353</v>
      </c>
    </row>
    <row r="980" spans="1:7" ht="16" thickBot="1">
      <c r="A980" s="4">
        <v>973</v>
      </c>
      <c r="B980" s="4">
        <v>40.227602663202603</v>
      </c>
      <c r="C980" s="4">
        <v>11.977831942295616</v>
      </c>
      <c r="E980" s="2">
        <f t="shared" si="78"/>
        <v>1</v>
      </c>
      <c r="F980" s="2">
        <f t="shared" si="79"/>
        <v>0</v>
      </c>
      <c r="G980" s="7">
        <f t="shared" si="80"/>
        <v>28.249770720906987</v>
      </c>
    </row>
    <row r="981" spans="1:7" ht="16" thickBot="1">
      <c r="A981" s="4">
        <v>974</v>
      </c>
      <c r="B981" s="4">
        <v>34.977690337340746</v>
      </c>
      <c r="C981" s="4">
        <v>18.074654992865753</v>
      </c>
      <c r="E981" s="2">
        <f t="shared" si="78"/>
        <v>1</v>
      </c>
      <c r="F981" s="2">
        <f t="shared" si="79"/>
        <v>0</v>
      </c>
      <c r="G981" s="7">
        <f t="shared" si="80"/>
        <v>16.903035344474993</v>
      </c>
    </row>
    <row r="982" spans="1:7" ht="16" thickBot="1">
      <c r="A982" s="4">
        <v>975</v>
      </c>
      <c r="B982" s="4">
        <v>33.958291356889063</v>
      </c>
      <c r="C982" s="4">
        <v>-2.9582648089221948</v>
      </c>
      <c r="E982" s="2">
        <f t="shared" si="78"/>
        <v>1</v>
      </c>
      <c r="F982" s="2">
        <f t="shared" si="79"/>
        <v>0</v>
      </c>
      <c r="G982" s="7">
        <f t="shared" si="80"/>
        <v>36.916556165811258</v>
      </c>
    </row>
    <row r="983" spans="1:7" ht="16" thickBot="1">
      <c r="A983" s="4">
        <v>976</v>
      </c>
      <c r="B983" s="4">
        <v>37.015638456487537</v>
      </c>
      <c r="C983" s="4">
        <v>20.243658267508753</v>
      </c>
      <c r="E983" s="2">
        <f t="shared" si="78"/>
        <v>1</v>
      </c>
      <c r="F983" s="2">
        <f t="shared" si="79"/>
        <v>0</v>
      </c>
      <c r="G983" s="7">
        <f t="shared" si="80"/>
        <v>16.771980188978784</v>
      </c>
    </row>
    <row r="984" spans="1:7" ht="16" thickBot="1">
      <c r="A984" s="4">
        <v>977</v>
      </c>
      <c r="B984" s="4">
        <v>44.467863256197134</v>
      </c>
      <c r="C984" s="4">
        <v>18.052600812563071</v>
      </c>
      <c r="E984" s="2">
        <f t="shared" si="78"/>
        <v>1</v>
      </c>
      <c r="F984" s="2">
        <f t="shared" si="79"/>
        <v>0</v>
      </c>
      <c r="G984" s="7">
        <f t="shared" si="80"/>
        <v>26.415262443634063</v>
      </c>
    </row>
    <row r="985" spans="1:7" ht="16" thickBot="1">
      <c r="A985" s="4">
        <v>978</v>
      </c>
      <c r="B985" s="4">
        <v>23.189319388879941</v>
      </c>
      <c r="C985" s="4">
        <v>22.295340343728135</v>
      </c>
      <c r="E985" s="2">
        <f t="shared" si="78"/>
        <v>1</v>
      </c>
      <c r="F985" s="2">
        <f t="shared" si="79"/>
        <v>0</v>
      </c>
      <c r="G985" s="7">
        <f t="shared" si="80"/>
        <v>0.89397904515180571</v>
      </c>
    </row>
    <row r="986" spans="1:7" ht="16" thickBot="1">
      <c r="A986" s="4">
        <v>979</v>
      </c>
      <c r="B986" s="4">
        <v>29.341317413109358</v>
      </c>
      <c r="C986" s="4">
        <v>19.714254015067553</v>
      </c>
      <c r="E986" s="2">
        <f t="shared" si="78"/>
        <v>1</v>
      </c>
      <c r="F986" s="2">
        <f t="shared" si="79"/>
        <v>0</v>
      </c>
      <c r="G986" s="7">
        <f t="shared" si="80"/>
        <v>9.6270633980418054</v>
      </c>
    </row>
    <row r="987" spans="1:7" ht="16" thickBot="1">
      <c r="A987" s="4">
        <v>980</v>
      </c>
      <c r="B987" s="4">
        <v>31.912142962153752</v>
      </c>
      <c r="C987" s="4">
        <v>21.100814846634293</v>
      </c>
      <c r="E987" s="2">
        <f t="shared" si="78"/>
        <v>1</v>
      </c>
      <c r="F987" s="2">
        <f t="shared" si="79"/>
        <v>0</v>
      </c>
      <c r="G987" s="7">
        <f t="shared" si="80"/>
        <v>10.811328115519458</v>
      </c>
    </row>
    <row r="988" spans="1:7" ht="16" thickBot="1">
      <c r="A988" s="4">
        <v>981</v>
      </c>
      <c r="B988" s="4">
        <v>38.005675996132034</v>
      </c>
      <c r="C988" s="4">
        <v>21.305725821149704</v>
      </c>
      <c r="E988" s="2">
        <f t="shared" si="78"/>
        <v>1</v>
      </c>
      <c r="F988" s="2">
        <f t="shared" si="79"/>
        <v>0</v>
      </c>
      <c r="G988" s="7">
        <f t="shared" si="80"/>
        <v>16.69995017498233</v>
      </c>
    </row>
    <row r="989" spans="1:7" ht="16" thickBot="1">
      <c r="A989" s="4">
        <v>982</v>
      </c>
      <c r="B989" s="4">
        <v>37.923136658851227</v>
      </c>
      <c r="C989" s="4">
        <v>16.658344607116661</v>
      </c>
      <c r="E989" s="2">
        <f t="shared" si="78"/>
        <v>1</v>
      </c>
      <c r="F989" s="2">
        <f t="shared" si="79"/>
        <v>0</v>
      </c>
      <c r="G989" s="7">
        <f t="shared" si="80"/>
        <v>21.264792051734567</v>
      </c>
    </row>
    <row r="990" spans="1:7" ht="16" thickBot="1">
      <c r="A990" s="4">
        <v>983</v>
      </c>
      <c r="B990" s="4">
        <v>29.687138561305989</v>
      </c>
      <c r="C990" s="4">
        <v>27.570482819685566</v>
      </c>
      <c r="E990" s="2">
        <f t="shared" si="78"/>
        <v>1</v>
      </c>
      <c r="F990" s="2">
        <f t="shared" si="79"/>
        <v>0</v>
      </c>
      <c r="G990" s="7">
        <f t="shared" si="80"/>
        <v>2.1166557416204235</v>
      </c>
    </row>
    <row r="991" spans="1:7" ht="16" thickBot="1">
      <c r="A991" s="4">
        <v>984</v>
      </c>
      <c r="B991" s="4">
        <v>42.571672070057261</v>
      </c>
      <c r="C991" s="4">
        <v>12.437179400042901</v>
      </c>
      <c r="E991" s="2">
        <f t="shared" si="78"/>
        <v>1</v>
      </c>
      <c r="F991" s="2">
        <f t="shared" si="79"/>
        <v>0</v>
      </c>
      <c r="G991" s="7">
        <f t="shared" si="80"/>
        <v>30.13449267001436</v>
      </c>
    </row>
    <row r="992" spans="1:7" ht="16" thickBot="1">
      <c r="A992" s="4">
        <v>985</v>
      </c>
      <c r="B992" s="4">
        <v>35.623687091437326</v>
      </c>
      <c r="C992" s="4">
        <v>12.796577728470011</v>
      </c>
      <c r="E992" s="2">
        <f t="shared" si="78"/>
        <v>1</v>
      </c>
      <c r="F992" s="2">
        <f t="shared" si="79"/>
        <v>0</v>
      </c>
      <c r="G992" s="7">
        <f t="shared" si="80"/>
        <v>22.827109362967313</v>
      </c>
    </row>
    <row r="993" spans="1:7" ht="16" thickBot="1">
      <c r="A993" s="4">
        <v>986</v>
      </c>
      <c r="B993" s="4">
        <v>34.928945120980515</v>
      </c>
      <c r="C993" s="4">
        <v>12.908301650684479</v>
      </c>
      <c r="E993" s="2">
        <f t="shared" si="78"/>
        <v>1</v>
      </c>
      <c r="F993" s="2">
        <f t="shared" si="79"/>
        <v>0</v>
      </c>
      <c r="G993" s="7">
        <f t="shared" si="80"/>
        <v>22.020643470296037</v>
      </c>
    </row>
    <row r="994" spans="1:7" ht="16" thickBot="1">
      <c r="A994" s="4">
        <v>987</v>
      </c>
      <c r="B994" s="4">
        <v>37.935037143408593</v>
      </c>
      <c r="C994" s="4">
        <v>19.525208588456923</v>
      </c>
      <c r="E994" s="2">
        <f t="shared" si="78"/>
        <v>1</v>
      </c>
      <c r="F994" s="2">
        <f t="shared" si="79"/>
        <v>0</v>
      </c>
      <c r="G994" s="7">
        <f t="shared" si="80"/>
        <v>18.40982855495167</v>
      </c>
    </row>
    <row r="995" spans="1:7" ht="16" thickBot="1">
      <c r="A995" s="4">
        <v>988</v>
      </c>
      <c r="B995" s="4">
        <v>52.16281253096394</v>
      </c>
      <c r="C995" s="4">
        <v>21.102162357054471</v>
      </c>
      <c r="E995" s="2">
        <f t="shared" si="78"/>
        <v>1</v>
      </c>
      <c r="F995" s="2">
        <f t="shared" si="79"/>
        <v>0</v>
      </c>
      <c r="G995" s="7">
        <f t="shared" si="80"/>
        <v>31.060650173909469</v>
      </c>
    </row>
    <row r="996" spans="1:7" ht="16" thickBot="1">
      <c r="A996" s="4">
        <v>989</v>
      </c>
      <c r="B996" s="4">
        <v>42.313374613927898</v>
      </c>
      <c r="C996" s="4">
        <v>15.61102842639751</v>
      </c>
      <c r="E996" s="2">
        <f t="shared" si="78"/>
        <v>1</v>
      </c>
      <c r="F996" s="2">
        <f t="shared" si="79"/>
        <v>0</v>
      </c>
      <c r="G996" s="7">
        <f t="shared" si="80"/>
        <v>26.702346187530388</v>
      </c>
    </row>
    <row r="997" spans="1:7" ht="16" thickBot="1">
      <c r="A997" s="4">
        <v>990</v>
      </c>
      <c r="B997" s="4">
        <v>16.368874138271618</v>
      </c>
      <c r="C997" s="4">
        <v>20.130974174993128</v>
      </c>
      <c r="E997" s="2">
        <f t="shared" si="78"/>
        <v>0</v>
      </c>
      <c r="F997" s="2">
        <f t="shared" si="79"/>
        <v>1</v>
      </c>
      <c r="G997" s="7">
        <f t="shared" si="80"/>
        <v>3.7621000367215096</v>
      </c>
    </row>
    <row r="998" spans="1:7" ht="16" thickBot="1">
      <c r="A998" s="4">
        <v>991</v>
      </c>
      <c r="B998" s="4">
        <v>33.903649183607669</v>
      </c>
      <c r="C998" s="4">
        <v>14.104414920713523</v>
      </c>
      <c r="E998" s="2">
        <f t="shared" si="78"/>
        <v>1</v>
      </c>
      <c r="F998" s="2">
        <f t="shared" si="79"/>
        <v>0</v>
      </c>
      <c r="G998" s="7">
        <f t="shared" si="80"/>
        <v>19.799234262894146</v>
      </c>
    </row>
    <row r="999" spans="1:7" ht="16" thickBot="1">
      <c r="A999" s="4">
        <v>992</v>
      </c>
      <c r="B999" s="4">
        <v>31.783948784356614</v>
      </c>
      <c r="C999" s="4">
        <v>21.121027733821023</v>
      </c>
      <c r="E999" s="2">
        <f t="shared" si="78"/>
        <v>1</v>
      </c>
      <c r="F999" s="2">
        <f t="shared" si="79"/>
        <v>0</v>
      </c>
      <c r="G999" s="7">
        <f t="shared" si="80"/>
        <v>10.662921050535591</v>
      </c>
    </row>
    <row r="1000" spans="1:7" ht="16" thickBot="1">
      <c r="A1000" s="4">
        <v>993</v>
      </c>
      <c r="B1000" s="4">
        <v>36.533405508977339</v>
      </c>
      <c r="C1000" s="4">
        <v>27.637380035721193</v>
      </c>
      <c r="E1000" s="2">
        <f t="shared" si="78"/>
        <v>1</v>
      </c>
      <c r="F1000" s="2">
        <f t="shared" si="79"/>
        <v>0</v>
      </c>
      <c r="G1000" s="7">
        <f t="shared" si="80"/>
        <v>8.8960254732561452</v>
      </c>
    </row>
    <row r="1001" spans="1:7" ht="16" thickBot="1">
      <c r="A1001" s="4">
        <v>994</v>
      </c>
      <c r="B1001" s="4">
        <v>46.706599712479701</v>
      </c>
      <c r="C1001" s="4">
        <v>19.658611524834573</v>
      </c>
      <c r="E1001" s="2">
        <f t="shared" si="78"/>
        <v>1</v>
      </c>
      <c r="F1001" s="2">
        <f t="shared" si="79"/>
        <v>0</v>
      </c>
      <c r="G1001" s="7">
        <f t="shared" si="80"/>
        <v>27.047988187645128</v>
      </c>
    </row>
    <row r="1002" spans="1:7" ht="16" thickBot="1">
      <c r="A1002" s="4">
        <v>995</v>
      </c>
      <c r="B1002" s="4">
        <v>22.386390486361122</v>
      </c>
      <c r="C1002" s="4">
        <v>21.488267651093434</v>
      </c>
      <c r="E1002" s="2">
        <f t="shared" si="78"/>
        <v>1</v>
      </c>
      <c r="F1002" s="2">
        <f t="shared" si="79"/>
        <v>0</v>
      </c>
      <c r="G1002" s="7">
        <f t="shared" si="80"/>
        <v>0.89812283526768866</v>
      </c>
    </row>
    <row r="1003" spans="1:7" ht="16" thickBot="1">
      <c r="A1003" s="4">
        <v>996</v>
      </c>
      <c r="B1003" s="4">
        <v>22.43413953164071</v>
      </c>
      <c r="C1003" s="4">
        <v>22.846967046719357</v>
      </c>
      <c r="E1003" s="2">
        <f t="shared" si="78"/>
        <v>0</v>
      </c>
      <c r="F1003" s="2">
        <f t="shared" si="79"/>
        <v>1</v>
      </c>
      <c r="G1003" s="7">
        <f t="shared" si="80"/>
        <v>0.41282751507864646</v>
      </c>
    </row>
    <row r="1004" spans="1:7" ht="16" thickBot="1">
      <c r="A1004" s="4">
        <v>997</v>
      </c>
      <c r="B1004" s="4">
        <v>34.666887387225763</v>
      </c>
      <c r="C1004" s="4">
        <v>27.682942768052179</v>
      </c>
      <c r="E1004" s="2">
        <f t="shared" si="78"/>
        <v>1</v>
      </c>
      <c r="F1004" s="2">
        <f t="shared" si="79"/>
        <v>0</v>
      </c>
      <c r="G1004" s="7">
        <f t="shared" si="80"/>
        <v>6.9839446191735846</v>
      </c>
    </row>
    <row r="1005" spans="1:7" ht="16" thickBot="1">
      <c r="A1005" s="4">
        <v>998</v>
      </c>
      <c r="B1005" s="4">
        <v>25.621097662204527</v>
      </c>
      <c r="C1005" s="4">
        <v>32.954463715810022</v>
      </c>
      <c r="E1005" s="2">
        <f t="shared" si="78"/>
        <v>0</v>
      </c>
      <c r="F1005" s="2">
        <f t="shared" si="79"/>
        <v>1</v>
      </c>
      <c r="G1005" s="7">
        <f t="shared" si="80"/>
        <v>7.333366053605495</v>
      </c>
    </row>
    <row r="1006" spans="1:7" ht="16" thickBot="1">
      <c r="A1006" s="4">
        <v>999</v>
      </c>
      <c r="B1006" s="4">
        <v>29.70951360109801</v>
      </c>
      <c r="C1006" s="4">
        <v>21.701690558089552</v>
      </c>
      <c r="E1006" s="2">
        <f t="shared" si="78"/>
        <v>1</v>
      </c>
      <c r="F1006" s="2">
        <f t="shared" si="79"/>
        <v>0</v>
      </c>
      <c r="G1006" s="7">
        <f t="shared" si="80"/>
        <v>8.0078230430084574</v>
      </c>
    </row>
    <row r="1007" spans="1:7" ht="16" thickBot="1">
      <c r="A1007" s="4">
        <v>1000</v>
      </c>
      <c r="B1007" s="4">
        <v>35.04764130348341</v>
      </c>
      <c r="C1007" s="4">
        <v>31.599547483550523</v>
      </c>
      <c r="E1007" s="2">
        <f t="shared" si="78"/>
        <v>1</v>
      </c>
      <c r="F1007" s="2">
        <f t="shared" si="79"/>
        <v>0</v>
      </c>
      <c r="G1007" s="7">
        <f t="shared" si="80"/>
        <v>3.4480938199328861</v>
      </c>
    </row>
  </sheetData>
  <phoneticPr fontId="10" type="noConversion"/>
  <dataValidations count="2">
    <dataValidation type="list" allowBlank="1" showInputMessage="1" showErrorMessage="1" sqref="A3" xr:uid="{CF8BDEA0-CAD8-1844-88F5-E317AF6D46FF}">
      <formula1>$M$2:$M$112</formula1>
    </dataValidation>
    <dataValidation type="list" allowBlank="1" showInputMessage="1" showErrorMessage="1" sqref="A2" xr:uid="{C1CE66C8-5892-FA4F-BA6B-5203ED56051B}">
      <formula1>$P$2:$P$112</formula1>
    </dataValidation>
  </dataValidations>
  <pageMargins left="0.7" right="0.7" top="0.75" bottom="0.75" header="0.3" footer="0.3"/>
  <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7"/>
  <sheetViews>
    <sheetView zoomScale="134" workbookViewId="0">
      <selection activeCell="A9" sqref="A9"/>
    </sheetView>
  </sheetViews>
  <sheetFormatPr baseColWidth="10" defaultColWidth="8.83203125" defaultRowHeight="15"/>
  <cols>
    <col min="1" max="1" width="15.6640625" style="4" customWidth="1"/>
    <col min="2" max="2" width="15.83203125" style="4" customWidth="1"/>
    <col min="3" max="3" width="18.1640625" style="4" customWidth="1"/>
    <col min="4" max="4" width="16.1640625" style="4" customWidth="1"/>
    <col min="5" max="5" width="17.5" style="4" customWidth="1"/>
    <col min="6" max="6" width="16.5" style="4" customWidth="1"/>
    <col min="7" max="7" width="16.1640625" style="4" customWidth="1"/>
    <col min="8" max="8" width="14.1640625" style="4" customWidth="1"/>
    <col min="9" max="9" width="8.83203125" style="4"/>
    <col min="10" max="10" width="20.5" style="4" customWidth="1"/>
    <col min="11" max="11" width="16.6640625" style="4" customWidth="1"/>
    <col min="12" max="12" width="17" style="4" customWidth="1"/>
    <col min="13" max="13" width="20.5" style="4" customWidth="1"/>
    <col min="14" max="14" width="17" style="4" customWidth="1"/>
    <col min="15" max="15" width="8.83203125" style="4"/>
    <col min="16" max="16" width="20.5" style="4" customWidth="1"/>
    <col min="17" max="17" width="16.6640625" style="4" customWidth="1"/>
    <col min="18" max="18" width="8.83203125" style="4"/>
    <col min="19" max="19" width="19.5" style="4" customWidth="1"/>
    <col min="20" max="20" width="16.6640625" style="4" customWidth="1"/>
    <col min="21" max="21" width="5.83203125" style="4" customWidth="1"/>
    <col min="22" max="22" width="18.6640625" style="4" customWidth="1"/>
    <col min="23" max="23" width="16.5" style="4" customWidth="1"/>
    <col min="24" max="24" width="8.83203125" style="4"/>
    <col min="25" max="25" width="18.33203125" style="4" customWidth="1"/>
    <col min="26" max="26" width="16.6640625" style="4" customWidth="1"/>
    <col min="27" max="16384" width="8.83203125" style="4"/>
  </cols>
  <sheetData>
    <row r="1" spans="1:30" ht="16" thickBot="1">
      <c r="A1" s="8" t="s">
        <v>8</v>
      </c>
      <c r="B1" s="8" t="s">
        <v>46</v>
      </c>
      <c r="C1" s="9" t="s">
        <v>47</v>
      </c>
      <c r="D1" s="1" t="s">
        <v>9</v>
      </c>
      <c r="E1" s="1" t="s">
        <v>10</v>
      </c>
      <c r="F1" s="1" t="s">
        <v>11</v>
      </c>
      <c r="G1" s="2"/>
      <c r="J1" s="4" t="s">
        <v>13</v>
      </c>
      <c r="K1" s="4" t="s">
        <v>48</v>
      </c>
      <c r="M1" s="4" t="s">
        <v>13</v>
      </c>
      <c r="N1" s="4" t="s">
        <v>47</v>
      </c>
      <c r="P1" s="4" t="s">
        <v>81</v>
      </c>
      <c r="Q1" s="4" t="s">
        <v>48</v>
      </c>
      <c r="S1" s="4" t="s">
        <v>115</v>
      </c>
      <c r="T1" s="4" t="s">
        <v>48</v>
      </c>
      <c r="V1" s="4" t="s">
        <v>81</v>
      </c>
      <c r="W1" s="4" t="s">
        <v>114</v>
      </c>
      <c r="Y1" s="4" t="s">
        <v>115</v>
      </c>
      <c r="Z1" s="4" t="s">
        <v>114</v>
      </c>
    </row>
    <row r="2" spans="1:30" ht="40" customHeight="1" thickBot="1">
      <c r="A2" s="4" t="s">
        <v>66</v>
      </c>
      <c r="B2" s="10">
        <f>VLOOKUP(A2,(Table1512[]),2,0)</f>
        <v>15.600000000000001</v>
      </c>
      <c r="C2" s="11">
        <f>VLOOKUP(A2,(Table15714[]),2,0)</f>
        <v>28.5</v>
      </c>
      <c r="D2" s="3">
        <f>SQRT(B2*C3)</f>
        <v>18.056577748842667</v>
      </c>
      <c r="E2" s="2">
        <f ca="1">NORMINV(RAND(), D2,10)</f>
        <v>34.824676946777899</v>
      </c>
      <c r="F2" s="5">
        <f>SUM(E8:E1007)/1000</f>
        <v>0.17199999999999999</v>
      </c>
      <c r="G2" s="2"/>
      <c r="J2" s="4" t="s">
        <v>14</v>
      </c>
      <c r="K2" s="4">
        <v>26.3</v>
      </c>
      <c r="M2" s="4" t="s">
        <v>14</v>
      </c>
      <c r="N2" s="4">
        <v>14.1</v>
      </c>
      <c r="P2" s="4" t="s">
        <v>50</v>
      </c>
      <c r="Q2" s="4">
        <f>Table110[[#This Row],[Offensive Points]]+2</f>
        <v>28.3</v>
      </c>
      <c r="S2" s="4" t="s">
        <v>82</v>
      </c>
      <c r="T2" s="4">
        <f>Table110[[#This Row],[Offensive Points]]+1.5</f>
        <v>27.8</v>
      </c>
      <c r="V2" s="4" t="s">
        <v>50</v>
      </c>
      <c r="W2" s="4">
        <f>Table311[[#This Row],[Defensive points]]-2</f>
        <v>12.1</v>
      </c>
      <c r="Y2" s="4" t="s">
        <v>82</v>
      </c>
      <c r="Z2" s="4">
        <f>Table311[[#This Row],[Defensive points]]-2</f>
        <v>12.1</v>
      </c>
      <c r="AB2" s="4" t="s">
        <v>116</v>
      </c>
      <c r="AC2" s="4" t="s">
        <v>123</v>
      </c>
      <c r="AD2" s="4" t="s">
        <v>124</v>
      </c>
    </row>
    <row r="3" spans="1:30" ht="40" customHeight="1" thickBot="1">
      <c r="A3" s="12" t="s">
        <v>98</v>
      </c>
      <c r="B3" s="12">
        <f>VLOOKUP(A3,(Table15613[]),2,0)</f>
        <v>26.400000000000002</v>
      </c>
      <c r="C3" s="13">
        <f>VLOOKUP(A3,(Table156915[]),2,0)</f>
        <v>20.900000000000002</v>
      </c>
      <c r="D3" s="2">
        <f>SQRT(B3*C2)</f>
        <v>27.429910681589906</v>
      </c>
      <c r="E3" s="2">
        <f ca="1">NORMINV(RAND(), D3,10)</f>
        <v>22.433418061883934</v>
      </c>
      <c r="F3" s="5">
        <f>SUM(F8:F1007)/1000</f>
        <v>0.82799999999999996</v>
      </c>
      <c r="G3" s="2"/>
      <c r="J3" s="4" t="s">
        <v>15</v>
      </c>
      <c r="K3" s="4">
        <v>17.3</v>
      </c>
      <c r="M3" s="4" t="s">
        <v>15</v>
      </c>
      <c r="N3" s="4">
        <v>22.4</v>
      </c>
      <c r="P3" s="4" t="s">
        <v>51</v>
      </c>
      <c r="Q3" s="4">
        <f>K3+2</f>
        <v>19.3</v>
      </c>
      <c r="S3" s="4" t="s">
        <v>83</v>
      </c>
      <c r="T3" s="4">
        <f>K3 -1</f>
        <v>16.3</v>
      </c>
      <c r="V3" s="4" t="s">
        <v>51</v>
      </c>
      <c r="W3" s="4">
        <f xml:space="preserve"> N3+0.5</f>
        <v>22.9</v>
      </c>
      <c r="Y3" s="4" t="s">
        <v>83</v>
      </c>
      <c r="Z3" s="4">
        <f>N3+2</f>
        <v>24.4</v>
      </c>
      <c r="AB3" s="18" t="s">
        <v>117</v>
      </c>
      <c r="AC3" s="4">
        <v>-4</v>
      </c>
      <c r="AD3" s="4">
        <v>6</v>
      </c>
    </row>
    <row r="4" spans="1:30" ht="16" thickBot="1">
      <c r="A4" s="2"/>
      <c r="B4" s="2"/>
      <c r="C4" s="2"/>
      <c r="D4" s="2"/>
      <c r="E4" s="2"/>
      <c r="F4" s="2"/>
      <c r="G4" s="2"/>
      <c r="J4" s="4" t="s">
        <v>16</v>
      </c>
      <c r="K4" s="4">
        <v>19.100000000000001</v>
      </c>
      <c r="M4" s="4" t="s">
        <v>16</v>
      </c>
      <c r="N4" s="4">
        <v>30.9</v>
      </c>
      <c r="P4" s="4" t="s">
        <v>49</v>
      </c>
      <c r="Q4" s="4">
        <f>K4+2.5</f>
        <v>21.6</v>
      </c>
      <c r="S4" s="4" t="s">
        <v>84</v>
      </c>
      <c r="T4" s="4">
        <f>K4-0.7</f>
        <v>18.400000000000002</v>
      </c>
      <c r="V4" s="4" t="s">
        <v>49</v>
      </c>
      <c r="W4" s="4">
        <f>N4+2</f>
        <v>32.9</v>
      </c>
      <c r="Y4" s="4" t="s">
        <v>84</v>
      </c>
      <c r="Z4" s="4">
        <f>N4+2</f>
        <v>32.9</v>
      </c>
      <c r="AB4" s="4" t="s">
        <v>118</v>
      </c>
      <c r="AC4" s="4">
        <v>-2</v>
      </c>
      <c r="AD4" s="4">
        <v>4</v>
      </c>
    </row>
    <row r="5" spans="1:30" ht="22" customHeight="1" thickBot="1">
      <c r="A5" s="6"/>
      <c r="B5" s="1" t="s">
        <v>0</v>
      </c>
      <c r="C5" s="6"/>
      <c r="D5" s="6"/>
      <c r="E5" s="6"/>
      <c r="F5" s="1" t="s">
        <v>1</v>
      </c>
      <c r="G5" s="6"/>
      <c r="J5" s="4" t="s">
        <v>17</v>
      </c>
      <c r="K5" s="4">
        <v>19.600000000000001</v>
      </c>
      <c r="M5" s="4" t="s">
        <v>17</v>
      </c>
      <c r="N5" s="4">
        <v>16.2</v>
      </c>
      <c r="P5" s="4" t="s">
        <v>52</v>
      </c>
      <c r="Q5" s="4">
        <f>K5 + 0.4</f>
        <v>20</v>
      </c>
      <c r="S5" s="4" t="s">
        <v>85</v>
      </c>
      <c r="T5" s="4">
        <f>K5+0.7</f>
        <v>20.3</v>
      </c>
      <c r="V5" s="4" t="s">
        <v>52</v>
      </c>
      <c r="W5" s="4">
        <f>N5 -1</f>
        <v>15.2</v>
      </c>
      <c r="Y5" s="4" t="s">
        <v>85</v>
      </c>
      <c r="Z5" s="4">
        <f>N5+ 1.6</f>
        <v>17.8</v>
      </c>
      <c r="AB5" s="4" t="s">
        <v>119</v>
      </c>
      <c r="AC5" s="4">
        <v>-1</v>
      </c>
      <c r="AD5" s="4">
        <v>2</v>
      </c>
    </row>
    <row r="6" spans="1:30" ht="16" thickBot="1">
      <c r="A6" s="2" t="s">
        <v>2</v>
      </c>
      <c r="B6" s="2" t="s">
        <v>3</v>
      </c>
      <c r="C6" s="2" t="s">
        <v>4</v>
      </c>
      <c r="D6" s="2"/>
      <c r="E6" s="2" t="s">
        <v>5</v>
      </c>
      <c r="F6" s="2" t="s">
        <v>6</v>
      </c>
      <c r="G6" s="2" t="s">
        <v>7</v>
      </c>
      <c r="J6" s="4" t="s">
        <v>19</v>
      </c>
      <c r="K6" s="4">
        <v>18.100000000000001</v>
      </c>
      <c r="M6" s="4" t="s">
        <v>19</v>
      </c>
      <c r="N6" s="4">
        <v>18.899999999999999</v>
      </c>
      <c r="P6" s="4" t="s">
        <v>53</v>
      </c>
      <c r="Q6" s="4">
        <f>K6 +1.2</f>
        <v>19.3</v>
      </c>
      <c r="S6" s="4" t="s">
        <v>86</v>
      </c>
      <c r="T6" s="4">
        <f>K6-1</f>
        <v>17.100000000000001</v>
      </c>
      <c r="V6" s="4" t="s">
        <v>53</v>
      </c>
      <c r="W6" s="4">
        <f>N6-1.9</f>
        <v>17</v>
      </c>
      <c r="Y6" s="4" t="s">
        <v>86</v>
      </c>
      <c r="Z6" s="4">
        <f>N6+0.8</f>
        <v>19.7</v>
      </c>
      <c r="AB6" s="4" t="s">
        <v>120</v>
      </c>
      <c r="AC6" s="4">
        <v>0</v>
      </c>
      <c r="AD6" s="4">
        <v>0</v>
      </c>
    </row>
    <row r="7" spans="1:30" ht="16" thickBot="1">
      <c r="A7" s="2" t="s">
        <v>12</v>
      </c>
      <c r="B7" s="2">
        <f ca="1">E2</f>
        <v>34.824676946777899</v>
      </c>
      <c r="C7" s="2">
        <f ca="1">E3</f>
        <v>22.433418061883934</v>
      </c>
      <c r="D7" s="2"/>
      <c r="E7" s="2">
        <f ca="1">IF(B7&gt;C7, 1, 0)</f>
        <v>1</v>
      </c>
      <c r="F7" s="2">
        <f ca="1">IF(B7&lt;C7, 1, 0)</f>
        <v>0</v>
      </c>
      <c r="G7" s="7">
        <f ca="1">IF(B7&gt;C7,B7-C7,C7-B7)</f>
        <v>12.391258884893965</v>
      </c>
      <c r="J7" s="4" t="s">
        <v>18</v>
      </c>
      <c r="K7" s="4">
        <v>17.399999999999999</v>
      </c>
      <c r="M7" s="4" t="s">
        <v>18</v>
      </c>
      <c r="N7" s="4">
        <v>26.3</v>
      </c>
      <c r="P7" s="4" t="s">
        <v>54</v>
      </c>
      <c r="Q7" s="4">
        <f>K7- 0.8</f>
        <v>16.599999999999998</v>
      </c>
      <c r="S7" s="4" t="s">
        <v>87</v>
      </c>
      <c r="T7" s="4">
        <f>K7-1.44</f>
        <v>15.959999999999999</v>
      </c>
      <c r="V7" s="4" t="s">
        <v>54</v>
      </c>
      <c r="W7" s="4">
        <f>N7+1.7</f>
        <v>28</v>
      </c>
      <c r="Y7" s="4" t="s">
        <v>87</v>
      </c>
      <c r="Z7" s="4">
        <f>N7+1.6</f>
        <v>27.900000000000002</v>
      </c>
      <c r="AB7" s="4" t="s">
        <v>121</v>
      </c>
      <c r="AC7" s="4">
        <v>2</v>
      </c>
      <c r="AD7" s="4">
        <v>-2</v>
      </c>
    </row>
    <row r="8" spans="1:30" ht="16" thickBot="1">
      <c r="A8" s="4">
        <v>1</v>
      </c>
      <c r="B8" s="4">
        <v>11.798590450667938</v>
      </c>
      <c r="C8" s="4">
        <v>37.586197415364659</v>
      </c>
      <c r="E8" s="2">
        <f t="shared" ref="E8:E71" si="0">IF(B8&gt;C8, 1, 0)</f>
        <v>0</v>
      </c>
      <c r="F8" s="2">
        <f t="shared" ref="F8:F71" si="1">IF(B8&lt;C8, 1, 0)</f>
        <v>1</v>
      </c>
      <c r="G8" s="7">
        <f t="shared" ref="G8:G71" si="2">IF(B8&gt;C8,B8-C8,C8-B8)</f>
        <v>25.787606964696721</v>
      </c>
      <c r="J8" s="4" t="s">
        <v>20</v>
      </c>
      <c r="K8" s="4">
        <v>20.9</v>
      </c>
      <c r="M8" s="4" t="s">
        <v>20</v>
      </c>
      <c r="N8" s="4">
        <v>24.6</v>
      </c>
      <c r="P8" s="4" t="s">
        <v>55</v>
      </c>
      <c r="Q8" s="4">
        <f>K8+1</f>
        <v>21.9</v>
      </c>
      <c r="S8" s="4" t="s">
        <v>88</v>
      </c>
      <c r="T8" s="4">
        <f>K8-1</f>
        <v>19.899999999999999</v>
      </c>
      <c r="V8" s="4" t="s">
        <v>55</v>
      </c>
      <c r="W8" s="4">
        <f>N8-0.7</f>
        <v>23.900000000000002</v>
      </c>
      <c r="Y8" s="4" t="s">
        <v>88</v>
      </c>
      <c r="Z8" s="4">
        <f>N8+1.1</f>
        <v>25.700000000000003</v>
      </c>
      <c r="AB8" s="4" t="s">
        <v>122</v>
      </c>
      <c r="AC8" s="4">
        <v>4</v>
      </c>
      <c r="AD8" s="4">
        <v>-4</v>
      </c>
    </row>
    <row r="9" spans="1:30" ht="16" thickBot="1">
      <c r="A9" s="4">
        <v>2</v>
      </c>
      <c r="B9" s="4">
        <v>12.935397418787453</v>
      </c>
      <c r="C9" s="4">
        <v>28.366627961048824</v>
      </c>
      <c r="E9" s="2">
        <f t="shared" si="0"/>
        <v>0</v>
      </c>
      <c r="F9" s="2">
        <f t="shared" si="1"/>
        <v>1</v>
      </c>
      <c r="G9" s="7">
        <f t="shared" si="2"/>
        <v>15.431230542261371</v>
      </c>
      <c r="J9" s="4" t="s">
        <v>44</v>
      </c>
      <c r="K9" s="4">
        <v>33.200000000000003</v>
      </c>
      <c r="M9" s="4" t="s">
        <v>44</v>
      </c>
      <c r="N9" s="4">
        <v>17.600000000000001</v>
      </c>
      <c r="P9" s="4" t="s">
        <v>56</v>
      </c>
      <c r="Q9" s="4">
        <f>K9+ 1.5</f>
        <v>34.700000000000003</v>
      </c>
      <c r="S9" s="4" t="s">
        <v>89</v>
      </c>
      <c r="T9" s="4">
        <f>K9+2</f>
        <v>35.200000000000003</v>
      </c>
      <c r="V9" s="4" t="s">
        <v>56</v>
      </c>
      <c r="W9" s="4">
        <f>N9-1.5</f>
        <v>16.100000000000001</v>
      </c>
      <c r="Y9" s="4" t="s">
        <v>89</v>
      </c>
      <c r="Z9" s="4">
        <f>N9- 0.5</f>
        <v>17.100000000000001</v>
      </c>
    </row>
    <row r="10" spans="1:30" ht="16" thickBot="1">
      <c r="A10" s="4">
        <v>3</v>
      </c>
      <c r="B10" s="4">
        <v>14.812271301145854</v>
      </c>
      <c r="C10" s="4">
        <v>24.315628252959257</v>
      </c>
      <c r="E10" s="2">
        <f t="shared" si="0"/>
        <v>0</v>
      </c>
      <c r="F10" s="2">
        <f t="shared" si="1"/>
        <v>1</v>
      </c>
      <c r="G10" s="7">
        <f t="shared" si="2"/>
        <v>9.5033569518134033</v>
      </c>
      <c r="J10" s="4" t="s">
        <v>21</v>
      </c>
      <c r="K10" s="4">
        <v>23.6</v>
      </c>
      <c r="M10" s="4" t="s">
        <v>21</v>
      </c>
      <c r="N10" s="4">
        <v>24.1</v>
      </c>
      <c r="P10" s="4" t="s">
        <v>57</v>
      </c>
      <c r="Q10" s="4">
        <f>K10+1.6</f>
        <v>25.200000000000003</v>
      </c>
      <c r="S10" s="4" t="s">
        <v>90</v>
      </c>
      <c r="T10" s="4">
        <f>K10+0.98</f>
        <v>24.580000000000002</v>
      </c>
      <c r="V10" s="4" t="s">
        <v>57</v>
      </c>
      <c r="W10" s="4">
        <f>N10-1</f>
        <v>23.1</v>
      </c>
      <c r="Y10" s="4" t="s">
        <v>90</v>
      </c>
      <c r="Z10" s="4">
        <f>N10+1.5</f>
        <v>25.6</v>
      </c>
    </row>
    <row r="11" spans="1:30" ht="16" thickBot="1">
      <c r="A11" s="4">
        <v>4</v>
      </c>
      <c r="B11" s="4">
        <v>20.642816269927568</v>
      </c>
      <c r="C11" s="4">
        <v>24.670063829084359</v>
      </c>
      <c r="E11" s="2">
        <f t="shared" si="0"/>
        <v>0</v>
      </c>
      <c r="F11" s="2">
        <f t="shared" si="1"/>
        <v>1</v>
      </c>
      <c r="G11" s="7">
        <f t="shared" si="2"/>
        <v>4.0272475591567911</v>
      </c>
      <c r="J11" s="4" t="s">
        <v>22</v>
      </c>
      <c r="K11" s="4">
        <v>25.1</v>
      </c>
      <c r="M11" s="4" t="s">
        <v>22</v>
      </c>
      <c r="N11" s="4">
        <v>20.7</v>
      </c>
      <c r="P11" s="4" t="s">
        <v>58</v>
      </c>
      <c r="Q11" s="4">
        <f>K11 +0.5</f>
        <v>25.6</v>
      </c>
      <c r="S11" s="4" t="s">
        <v>91</v>
      </c>
      <c r="T11" s="4">
        <f>K11-0.6</f>
        <v>24.5</v>
      </c>
      <c r="V11" s="4" t="s">
        <v>58</v>
      </c>
      <c r="W11" s="4">
        <f>N11-0.9</f>
        <v>19.8</v>
      </c>
      <c r="Y11" s="4" t="s">
        <v>91</v>
      </c>
      <c r="Z11" s="4">
        <f>N11-0.6</f>
        <v>20.099999999999998</v>
      </c>
    </row>
    <row r="12" spans="1:30" ht="16" thickBot="1">
      <c r="A12" s="4">
        <v>5</v>
      </c>
      <c r="B12" s="4">
        <v>28.390937010902817</v>
      </c>
      <c r="C12" s="4">
        <v>30.36022575084192</v>
      </c>
      <c r="E12" s="2">
        <f t="shared" si="0"/>
        <v>0</v>
      </c>
      <c r="F12" s="2">
        <f t="shared" si="1"/>
        <v>1</v>
      </c>
      <c r="G12" s="7">
        <f t="shared" si="2"/>
        <v>1.9692887399391026</v>
      </c>
      <c r="J12" s="4" t="s">
        <v>23</v>
      </c>
      <c r="K12" s="4">
        <v>22.6</v>
      </c>
      <c r="M12" s="4" t="s">
        <v>23</v>
      </c>
      <c r="N12" s="4">
        <v>23.3</v>
      </c>
      <c r="P12" s="4" t="s">
        <v>59</v>
      </c>
      <c r="Q12" s="4">
        <f>K12+1.2</f>
        <v>23.8</v>
      </c>
      <c r="S12" s="4" t="s">
        <v>92</v>
      </c>
      <c r="T12" s="4">
        <f>K12+0.4</f>
        <v>23</v>
      </c>
      <c r="V12" s="4" t="s">
        <v>59</v>
      </c>
      <c r="W12" s="4">
        <f>N12-1.8</f>
        <v>21.5</v>
      </c>
      <c r="Y12" s="4" t="s">
        <v>92</v>
      </c>
      <c r="Z12" s="4">
        <f>N12+1.4</f>
        <v>24.7</v>
      </c>
    </row>
    <row r="13" spans="1:30" ht="16" thickBot="1">
      <c r="A13" s="4">
        <v>6</v>
      </c>
      <c r="B13" s="4">
        <v>13.464187046126673</v>
      </c>
      <c r="C13" s="4">
        <v>23.345365306863712</v>
      </c>
      <c r="E13" s="2">
        <f t="shared" si="0"/>
        <v>0</v>
      </c>
      <c r="F13" s="2">
        <f t="shared" si="1"/>
        <v>1</v>
      </c>
      <c r="G13" s="7">
        <f t="shared" si="2"/>
        <v>9.8811782607370393</v>
      </c>
      <c r="J13" s="4" t="s">
        <v>24</v>
      </c>
      <c r="K13" s="4">
        <v>18.8</v>
      </c>
      <c r="M13" s="4" t="s">
        <v>24</v>
      </c>
      <c r="N13" s="4">
        <v>24.8</v>
      </c>
      <c r="P13" s="4" t="s">
        <v>60</v>
      </c>
      <c r="Q13" s="4">
        <f>K13 - 0.5</f>
        <v>18.3</v>
      </c>
      <c r="S13" s="4" t="s">
        <v>93</v>
      </c>
      <c r="T13" s="4">
        <f>K13-1.5</f>
        <v>17.3</v>
      </c>
      <c r="V13" s="4" t="s">
        <v>60</v>
      </c>
      <c r="W13" s="4">
        <f>N13+ 0.6</f>
        <v>25.400000000000002</v>
      </c>
      <c r="Y13" s="4" t="s">
        <v>93</v>
      </c>
      <c r="Z13" s="4">
        <f>N13+1.1</f>
        <v>25.900000000000002</v>
      </c>
    </row>
    <row r="14" spans="1:30" ht="16" thickBot="1">
      <c r="A14" s="4">
        <v>7</v>
      </c>
      <c r="B14" s="4">
        <v>18.167624215774815</v>
      </c>
      <c r="C14" s="4">
        <v>19.22047142919374</v>
      </c>
      <c r="E14" s="2">
        <f t="shared" si="0"/>
        <v>0</v>
      </c>
      <c r="F14" s="2">
        <f t="shared" si="1"/>
        <v>1</v>
      </c>
      <c r="G14" s="7">
        <f t="shared" si="2"/>
        <v>1.0528472134189251</v>
      </c>
      <c r="J14" s="4" t="s">
        <v>25</v>
      </c>
      <c r="K14" s="4">
        <v>28.2</v>
      </c>
      <c r="M14" s="4" t="s">
        <v>25</v>
      </c>
      <c r="N14" s="4">
        <v>19.3</v>
      </c>
      <c r="P14" s="4" t="s">
        <v>61</v>
      </c>
      <c r="Q14" s="4">
        <f>K14 + 1</f>
        <v>29.2</v>
      </c>
      <c r="S14" s="4" t="s">
        <v>94</v>
      </c>
      <c r="T14" s="4">
        <f>K14+1.5</f>
        <v>29.7</v>
      </c>
      <c r="V14" s="4" t="s">
        <v>61</v>
      </c>
      <c r="W14" s="4">
        <f>N14-1.5</f>
        <v>17.8</v>
      </c>
      <c r="Y14" s="4" t="s">
        <v>94</v>
      </c>
      <c r="Z14" s="4">
        <f>N14+ 1.6</f>
        <v>20.900000000000002</v>
      </c>
    </row>
    <row r="15" spans="1:30" ht="16" thickBot="1">
      <c r="A15" s="4">
        <v>8</v>
      </c>
      <c r="B15" s="4">
        <v>27.703234245533523</v>
      </c>
      <c r="C15" s="4">
        <v>39.622713052776703</v>
      </c>
      <c r="E15" s="2">
        <f t="shared" si="0"/>
        <v>0</v>
      </c>
      <c r="F15" s="2">
        <f t="shared" si="1"/>
        <v>1</v>
      </c>
      <c r="G15" s="7">
        <f t="shared" si="2"/>
        <v>11.919478807243181</v>
      </c>
      <c r="J15" s="4" t="s">
        <v>26</v>
      </c>
      <c r="K15" s="4">
        <v>21.1</v>
      </c>
      <c r="M15" s="4" t="s">
        <v>26</v>
      </c>
      <c r="N15" s="4">
        <v>21.6</v>
      </c>
      <c r="P15" s="4" t="s">
        <v>62</v>
      </c>
      <c r="Q15" s="4">
        <f>K15-1.1</f>
        <v>20</v>
      </c>
      <c r="S15" s="4" t="s">
        <v>95</v>
      </c>
      <c r="T15" s="4">
        <f>K15-1.5</f>
        <v>19.600000000000001</v>
      </c>
      <c r="V15" s="4" t="s">
        <v>62</v>
      </c>
      <c r="W15" s="4">
        <f>N15+1.3</f>
        <v>22.900000000000002</v>
      </c>
      <c r="Y15" s="4" t="s">
        <v>95</v>
      </c>
      <c r="Z15" s="4">
        <f>N15- 0.8</f>
        <v>20.8</v>
      </c>
    </row>
    <row r="16" spans="1:30" ht="16" thickBot="1">
      <c r="A16" s="4">
        <v>9</v>
      </c>
      <c r="B16" s="4">
        <v>17.222504456071448</v>
      </c>
      <c r="C16" s="4">
        <v>24.308830145347695</v>
      </c>
      <c r="E16" s="2">
        <f t="shared" si="0"/>
        <v>0</v>
      </c>
      <c r="F16" s="2">
        <f t="shared" si="1"/>
        <v>1</v>
      </c>
      <c r="G16" s="7">
        <f t="shared" si="2"/>
        <v>7.0863256892762472</v>
      </c>
      <c r="J16" s="4" t="s">
        <v>27</v>
      </c>
      <c r="K16" s="4">
        <v>17.600000000000001</v>
      </c>
      <c r="M16" s="4" t="s">
        <v>27</v>
      </c>
      <c r="N16" s="4">
        <v>19.8</v>
      </c>
      <c r="P16" s="4" t="s">
        <v>63</v>
      </c>
      <c r="Q16" s="4">
        <f>K16+1.1</f>
        <v>18.700000000000003</v>
      </c>
      <c r="S16" s="4" t="s">
        <v>96</v>
      </c>
      <c r="T16" s="4">
        <f>K16-0.7</f>
        <v>16.900000000000002</v>
      </c>
      <c r="V16" s="4" t="s">
        <v>63</v>
      </c>
      <c r="W16" s="4">
        <f>N16-1</f>
        <v>18.8</v>
      </c>
      <c r="Y16" s="4" t="s">
        <v>96</v>
      </c>
      <c r="Z16" s="4">
        <f>N16- 1.1</f>
        <v>18.7</v>
      </c>
    </row>
    <row r="17" spans="1:26" ht="16" thickBot="1">
      <c r="A17" s="4">
        <v>10</v>
      </c>
      <c r="B17" s="4">
        <v>15.616122350919072</v>
      </c>
      <c r="C17" s="4">
        <v>31.371698390840436</v>
      </c>
      <c r="E17" s="2">
        <f t="shared" si="0"/>
        <v>0</v>
      </c>
      <c r="F17" s="2">
        <f t="shared" si="1"/>
        <v>1</v>
      </c>
      <c r="G17" s="7">
        <f t="shared" si="2"/>
        <v>15.755576039921364</v>
      </c>
      <c r="J17" s="4" t="s">
        <v>28</v>
      </c>
      <c r="K17" s="4">
        <v>19.600000000000001</v>
      </c>
      <c r="M17" s="4" t="s">
        <v>28</v>
      </c>
      <c r="N17" s="4">
        <v>26.2</v>
      </c>
      <c r="P17" s="4" t="s">
        <v>64</v>
      </c>
      <c r="Q17" s="4">
        <f>K17+0.9</f>
        <v>20.5</v>
      </c>
      <c r="S17" s="4" t="s">
        <v>97</v>
      </c>
      <c r="T17" s="4">
        <f>K17-1.2</f>
        <v>18.400000000000002</v>
      </c>
      <c r="V17" s="4" t="s">
        <v>64</v>
      </c>
      <c r="W17" s="4">
        <f>N17-0.8</f>
        <v>25.4</v>
      </c>
      <c r="Y17" s="4" t="s">
        <v>97</v>
      </c>
      <c r="Z17" s="4">
        <f>N17- 1</f>
        <v>25.2</v>
      </c>
    </row>
    <row r="18" spans="1:26" ht="16" thickBot="1">
      <c r="A18" s="4">
        <v>11</v>
      </c>
      <c r="B18" s="4">
        <v>15.796682424357046</v>
      </c>
      <c r="C18" s="4">
        <v>30.734423142498038</v>
      </c>
      <c r="E18" s="2">
        <f t="shared" si="0"/>
        <v>0</v>
      </c>
      <c r="F18" s="2">
        <f t="shared" si="1"/>
        <v>1</v>
      </c>
      <c r="G18" s="7">
        <f t="shared" si="2"/>
        <v>14.937740718140992</v>
      </c>
      <c r="J18" s="4" t="s">
        <v>29</v>
      </c>
      <c r="K18" s="4">
        <v>27.1</v>
      </c>
      <c r="M18" s="4" t="s">
        <v>29</v>
      </c>
      <c r="N18" s="4">
        <v>20.100000000000001</v>
      </c>
      <c r="P18" s="4" t="s">
        <v>65</v>
      </c>
      <c r="Q18" s="4">
        <f>K18 +1.2</f>
        <v>28.3</v>
      </c>
      <c r="S18" s="4" t="s">
        <v>98</v>
      </c>
      <c r="T18" s="4">
        <f>K18-0.7</f>
        <v>26.400000000000002</v>
      </c>
      <c r="V18" s="4" t="s">
        <v>65</v>
      </c>
      <c r="W18" s="4">
        <f>N18-1.5</f>
        <v>18.600000000000001</v>
      </c>
      <c r="Y18" s="4" t="s">
        <v>98</v>
      </c>
      <c r="Z18" s="4">
        <f>N18+0.8</f>
        <v>20.900000000000002</v>
      </c>
    </row>
    <row r="19" spans="1:26" ht="16" thickBot="1">
      <c r="A19" s="4">
        <v>12</v>
      </c>
      <c r="B19" s="4">
        <v>18.589306188345187</v>
      </c>
      <c r="C19" s="4">
        <v>28.329304315986981</v>
      </c>
      <c r="E19" s="2">
        <f t="shared" si="0"/>
        <v>0</v>
      </c>
      <c r="F19" s="2">
        <f t="shared" si="1"/>
        <v>1</v>
      </c>
      <c r="G19" s="7">
        <f t="shared" si="2"/>
        <v>9.739998127641794</v>
      </c>
      <c r="J19" s="4" t="s">
        <v>30</v>
      </c>
      <c r="K19" s="4">
        <v>16.600000000000001</v>
      </c>
      <c r="M19" s="4" t="s">
        <v>30</v>
      </c>
      <c r="N19" s="4">
        <v>27.2</v>
      </c>
      <c r="P19" s="4" t="s">
        <v>66</v>
      </c>
      <c r="Q19" s="4">
        <f>K19- 1</f>
        <v>15.600000000000001</v>
      </c>
      <c r="S19" s="4" t="s">
        <v>99</v>
      </c>
      <c r="T19" s="4">
        <f>K19-1.6</f>
        <v>15.000000000000002</v>
      </c>
      <c r="V19" s="4" t="s">
        <v>66</v>
      </c>
      <c r="W19" s="4">
        <f>N19+1.3</f>
        <v>28.5</v>
      </c>
      <c r="Y19" s="4" t="s">
        <v>99</v>
      </c>
      <c r="Z19" s="4">
        <f>N19+ 1.4</f>
        <v>28.599999999999998</v>
      </c>
    </row>
    <row r="20" spans="1:26" ht="16" thickBot="1">
      <c r="A20" s="4">
        <v>13</v>
      </c>
      <c r="B20" s="4">
        <v>12.064949477209364</v>
      </c>
      <c r="C20" s="4">
        <v>21.6212658660302</v>
      </c>
      <c r="E20" s="2">
        <f t="shared" si="0"/>
        <v>0</v>
      </c>
      <c r="F20" s="2">
        <f t="shared" si="1"/>
        <v>1</v>
      </c>
      <c r="G20" s="7">
        <f t="shared" si="2"/>
        <v>9.5563163888208358</v>
      </c>
      <c r="J20" s="4" t="s">
        <v>31</v>
      </c>
      <c r="K20" s="4">
        <v>21.3</v>
      </c>
      <c r="M20" s="4" t="s">
        <v>31</v>
      </c>
      <c r="N20" s="4">
        <v>28.2</v>
      </c>
      <c r="P20" s="4" t="s">
        <v>67</v>
      </c>
      <c r="Q20" s="4">
        <f>K20-1.3</f>
        <v>20</v>
      </c>
      <c r="S20" s="4" t="s">
        <v>100</v>
      </c>
      <c r="T20" s="4">
        <f>K20-1.1</f>
        <v>20.2</v>
      </c>
      <c r="V20" s="4" t="s">
        <v>67</v>
      </c>
      <c r="W20" s="4">
        <f>N20+1.2</f>
        <v>29.4</v>
      </c>
      <c r="Y20" s="4" t="s">
        <v>100</v>
      </c>
      <c r="Z20" s="4">
        <f>N20+1.2</f>
        <v>29.4</v>
      </c>
    </row>
    <row r="21" spans="1:26" ht="16" thickBot="1">
      <c r="A21" s="4">
        <v>14</v>
      </c>
      <c r="B21" s="4">
        <v>28.212520590224017</v>
      </c>
      <c r="C21" s="4">
        <v>24.909015008455931</v>
      </c>
      <c r="E21" s="2">
        <f t="shared" si="0"/>
        <v>1</v>
      </c>
      <c r="F21" s="2">
        <f t="shared" si="1"/>
        <v>0</v>
      </c>
      <c r="G21" s="7">
        <f t="shared" si="2"/>
        <v>3.3035055817680856</v>
      </c>
      <c r="J21" s="4" t="s">
        <v>45</v>
      </c>
      <c r="K21" s="4">
        <v>24.1</v>
      </c>
      <c r="M21" s="4" t="s">
        <v>45</v>
      </c>
      <c r="N21" s="4">
        <v>22.1</v>
      </c>
      <c r="P21" s="4" t="s">
        <v>68</v>
      </c>
      <c r="Q21" s="4">
        <f>K21+1.1</f>
        <v>25.200000000000003</v>
      </c>
      <c r="S21" s="4" t="s">
        <v>101</v>
      </c>
      <c r="T21" s="4">
        <f>K21-0.3</f>
        <v>23.8</v>
      </c>
      <c r="V21" s="4" t="s">
        <v>68</v>
      </c>
      <c r="W21" s="4">
        <f>N21-1.3</f>
        <v>20.8</v>
      </c>
      <c r="Y21" s="4" t="s">
        <v>101</v>
      </c>
      <c r="Z21" s="4">
        <f>N21+ 0.7</f>
        <v>22.8</v>
      </c>
    </row>
    <row r="22" spans="1:26" ht="16" thickBot="1">
      <c r="A22" s="4">
        <v>15</v>
      </c>
      <c r="B22" s="4">
        <v>16.880656985927335</v>
      </c>
      <c r="C22" s="4">
        <v>19.541737848372961</v>
      </c>
      <c r="E22" s="2">
        <f t="shared" si="0"/>
        <v>0</v>
      </c>
      <c r="F22" s="2">
        <f t="shared" si="1"/>
        <v>1</v>
      </c>
      <c r="G22" s="7">
        <f t="shared" si="2"/>
        <v>2.6610808624456261</v>
      </c>
      <c r="J22" s="4" t="s">
        <v>32</v>
      </c>
      <c r="K22" s="4">
        <v>23.5</v>
      </c>
      <c r="M22" s="4" t="s">
        <v>32</v>
      </c>
      <c r="N22" s="4">
        <v>19.600000000000001</v>
      </c>
      <c r="P22" s="4" t="s">
        <v>69</v>
      </c>
      <c r="Q22" s="4">
        <f>K22+1.4</f>
        <v>24.9</v>
      </c>
      <c r="S22" s="4" t="s">
        <v>102</v>
      </c>
      <c r="T22" s="4">
        <f>K22 + 0.9</f>
        <v>24.4</v>
      </c>
      <c r="V22" s="4" t="s">
        <v>69</v>
      </c>
      <c r="W22" s="4">
        <f>N22-1.7</f>
        <v>17.900000000000002</v>
      </c>
      <c r="Y22" s="4" t="s">
        <v>102</v>
      </c>
      <c r="Z22" s="4">
        <f>N22-0.9</f>
        <v>18.700000000000003</v>
      </c>
    </row>
    <row r="23" spans="1:26" ht="16" thickBot="1">
      <c r="A23" s="4">
        <v>16</v>
      </c>
      <c r="B23" s="4">
        <v>25.986931954079456</v>
      </c>
      <c r="C23" s="4">
        <v>34.767060200966512</v>
      </c>
      <c r="E23" s="2">
        <f t="shared" si="0"/>
        <v>0</v>
      </c>
      <c r="F23" s="2">
        <f t="shared" si="1"/>
        <v>1</v>
      </c>
      <c r="G23" s="7">
        <f t="shared" si="2"/>
        <v>8.7801282468870561</v>
      </c>
      <c r="J23" s="4" t="s">
        <v>33</v>
      </c>
      <c r="K23" s="4">
        <v>17.5</v>
      </c>
      <c r="M23" s="4" t="s">
        <v>33</v>
      </c>
      <c r="N23" s="4">
        <v>18.600000000000001</v>
      </c>
      <c r="P23" s="4" t="s">
        <v>70</v>
      </c>
      <c r="Q23" s="4">
        <f>K23+1</f>
        <v>18.5</v>
      </c>
      <c r="S23" s="4" t="s">
        <v>103</v>
      </c>
      <c r="T23" s="4">
        <f>K23- 0.6</f>
        <v>16.899999999999999</v>
      </c>
      <c r="V23" s="4" t="s">
        <v>70</v>
      </c>
      <c r="W23" s="4">
        <f>N23-1.3</f>
        <v>17.3</v>
      </c>
      <c r="Y23" s="4" t="s">
        <v>103</v>
      </c>
      <c r="Z23" s="4">
        <f>N23-0.6</f>
        <v>18</v>
      </c>
    </row>
    <row r="24" spans="1:26" ht="16" thickBot="1">
      <c r="A24" s="4">
        <v>17</v>
      </c>
      <c r="B24" s="4">
        <v>6.8807387509709645</v>
      </c>
      <c r="C24" s="4">
        <v>28.098811862904778</v>
      </c>
      <c r="E24" s="2">
        <f t="shared" si="0"/>
        <v>0</v>
      </c>
      <c r="F24" s="2">
        <f t="shared" si="1"/>
        <v>1</v>
      </c>
      <c r="G24" s="7">
        <f t="shared" si="2"/>
        <v>21.218073111933812</v>
      </c>
      <c r="J24" s="4" t="s">
        <v>34</v>
      </c>
      <c r="K24" s="4">
        <v>25.4</v>
      </c>
      <c r="M24" s="4" t="s">
        <v>34</v>
      </c>
      <c r="N24" s="4">
        <v>18.899999999999999</v>
      </c>
      <c r="P24" s="4" t="s">
        <v>71</v>
      </c>
      <c r="Q24" s="4">
        <f>K24+0.9</f>
        <v>26.299999999999997</v>
      </c>
      <c r="S24" s="4" t="s">
        <v>104</v>
      </c>
      <c r="T24" s="4">
        <f>K24-0.5</f>
        <v>24.9</v>
      </c>
      <c r="V24" s="4" t="s">
        <v>71</v>
      </c>
      <c r="W24" s="4">
        <f>N24-1.5</f>
        <v>17.399999999999999</v>
      </c>
      <c r="Y24" s="4" t="s">
        <v>104</v>
      </c>
      <c r="Z24" s="4">
        <f>N24-0.4</f>
        <v>18.5</v>
      </c>
    </row>
    <row r="25" spans="1:26" ht="16" thickBot="1">
      <c r="A25" s="4">
        <v>18</v>
      </c>
      <c r="B25" s="4">
        <v>24.246348843941561</v>
      </c>
      <c r="C25" s="4">
        <v>25.625147864465724</v>
      </c>
      <c r="E25" s="2">
        <f t="shared" si="0"/>
        <v>0</v>
      </c>
      <c r="F25" s="2">
        <f t="shared" si="1"/>
        <v>1</v>
      </c>
      <c r="G25" s="7">
        <f t="shared" si="2"/>
        <v>1.3787990205241627</v>
      </c>
      <c r="J25" s="4" t="s">
        <v>35</v>
      </c>
      <c r="K25" s="4">
        <v>21.3</v>
      </c>
      <c r="M25" s="4" t="s">
        <v>35</v>
      </c>
      <c r="N25" s="4">
        <v>26.4</v>
      </c>
      <c r="P25" s="4" t="s">
        <v>72</v>
      </c>
      <c r="Q25" s="4">
        <f>K25+0.5</f>
        <v>21.8</v>
      </c>
      <c r="S25" s="4" t="s">
        <v>105</v>
      </c>
      <c r="T25" s="4">
        <f>K25-1.3</f>
        <v>20</v>
      </c>
      <c r="V25" s="4" t="s">
        <v>72</v>
      </c>
      <c r="W25" s="4">
        <f>N25+1</f>
        <v>27.4</v>
      </c>
      <c r="Y25" s="4" t="s">
        <v>105</v>
      </c>
      <c r="Z25" s="4">
        <f>N25+1.3</f>
        <v>27.7</v>
      </c>
    </row>
    <row r="26" spans="1:26" ht="16" thickBot="1">
      <c r="A26" s="4">
        <v>19</v>
      </c>
      <c r="B26" s="4">
        <v>17.458721044251075</v>
      </c>
      <c r="C26" s="4">
        <v>24.0890793170493</v>
      </c>
      <c r="E26" s="2">
        <f t="shared" si="0"/>
        <v>0</v>
      </c>
      <c r="F26" s="2">
        <f t="shared" si="1"/>
        <v>1</v>
      </c>
      <c r="G26" s="7">
        <f t="shared" si="2"/>
        <v>6.630358272798226</v>
      </c>
      <c r="J26" s="4" t="s">
        <v>36</v>
      </c>
      <c r="K26" s="4">
        <v>28.6</v>
      </c>
      <c r="M26" s="4" t="s">
        <v>36</v>
      </c>
      <c r="N26" s="4">
        <v>28.1</v>
      </c>
      <c r="P26" s="4" t="s">
        <v>73</v>
      </c>
      <c r="Q26" s="4">
        <f>K26-0.5</f>
        <v>28.1</v>
      </c>
      <c r="S26" s="4" t="s">
        <v>106</v>
      </c>
      <c r="T26" s="4">
        <f>K26+1</f>
        <v>29.6</v>
      </c>
      <c r="V26" s="4" t="s">
        <v>73</v>
      </c>
      <c r="W26" s="4">
        <f>N26+1.4</f>
        <v>29.5</v>
      </c>
      <c r="Y26" s="4" t="s">
        <v>106</v>
      </c>
      <c r="Z26" s="4">
        <f>N26 +0.7</f>
        <v>28.8</v>
      </c>
    </row>
    <row r="27" spans="1:26" ht="16" thickBot="1">
      <c r="A27" s="4">
        <v>20</v>
      </c>
      <c r="B27" s="4">
        <v>8.6156094347832948</v>
      </c>
      <c r="C27" s="4">
        <v>30.802372576981082</v>
      </c>
      <c r="E27" s="2">
        <f t="shared" si="0"/>
        <v>0</v>
      </c>
      <c r="F27" s="2">
        <f t="shared" si="1"/>
        <v>1</v>
      </c>
      <c r="G27" s="7">
        <f t="shared" si="2"/>
        <v>22.186763142197787</v>
      </c>
      <c r="J27" s="4" t="s">
        <v>37</v>
      </c>
      <c r="K27" s="4">
        <v>21.3</v>
      </c>
      <c r="M27" s="4" t="s">
        <v>37</v>
      </c>
      <c r="N27" s="4">
        <v>29.4</v>
      </c>
      <c r="P27" s="4" t="s">
        <v>74</v>
      </c>
      <c r="Q27" s="4">
        <f>K27 +0.3</f>
        <v>21.6</v>
      </c>
      <c r="S27" s="4" t="s">
        <v>107</v>
      </c>
      <c r="T27" s="4">
        <f>K27-1</f>
        <v>20.3</v>
      </c>
      <c r="V27" s="4" t="s">
        <v>74</v>
      </c>
      <c r="W27" s="4">
        <f>N27+1.6</f>
        <v>31</v>
      </c>
      <c r="Y27" s="4" t="s">
        <v>107</v>
      </c>
      <c r="Z27" s="4">
        <f>N27-0.8</f>
        <v>28.599999999999998</v>
      </c>
    </row>
    <row r="28" spans="1:26" ht="16" thickBot="1">
      <c r="A28" s="4">
        <v>21</v>
      </c>
      <c r="B28" s="4">
        <v>11.235256394760126</v>
      </c>
      <c r="C28" s="4">
        <v>26.916267619608114</v>
      </c>
      <c r="E28" s="2">
        <f t="shared" si="0"/>
        <v>0</v>
      </c>
      <c r="F28" s="2">
        <f t="shared" si="1"/>
        <v>1</v>
      </c>
      <c r="G28" s="7">
        <f t="shared" si="2"/>
        <v>15.681011224847987</v>
      </c>
      <c r="J28" s="4" t="s">
        <v>38</v>
      </c>
      <c r="K28" s="4">
        <v>28.6</v>
      </c>
      <c r="M28" s="4" t="s">
        <v>38</v>
      </c>
      <c r="N28" s="4">
        <v>21.3</v>
      </c>
      <c r="P28" s="4" t="s">
        <v>75</v>
      </c>
      <c r="Q28" s="4">
        <f>K28+ 1.2</f>
        <v>29.8</v>
      </c>
      <c r="S28" s="4" t="s">
        <v>108</v>
      </c>
      <c r="T28" s="4">
        <f>K28+1.5</f>
        <v>30.1</v>
      </c>
      <c r="V28" s="4" t="s">
        <v>75</v>
      </c>
      <c r="W28" s="4">
        <f>N28-1.7</f>
        <v>19.600000000000001</v>
      </c>
      <c r="Y28" s="4" t="s">
        <v>108</v>
      </c>
      <c r="Z28" s="4">
        <f>N28+1.3</f>
        <v>22.6</v>
      </c>
    </row>
    <row r="29" spans="1:26" ht="16" thickBot="1">
      <c r="A29" s="4">
        <v>22</v>
      </c>
      <c r="B29" s="4">
        <v>11.618412631093012</v>
      </c>
      <c r="C29" s="4">
        <v>35.765413680149472</v>
      </c>
      <c r="E29" s="2">
        <f t="shared" si="0"/>
        <v>0</v>
      </c>
      <c r="F29" s="2">
        <f t="shared" si="1"/>
        <v>1</v>
      </c>
      <c r="G29" s="7">
        <f t="shared" si="2"/>
        <v>24.14700104905646</v>
      </c>
      <c r="J29" s="4" t="s">
        <v>39</v>
      </c>
      <c r="K29" s="4">
        <v>23.8</v>
      </c>
      <c r="M29" s="4" t="s">
        <v>39</v>
      </c>
      <c r="N29" s="4">
        <v>24.9</v>
      </c>
      <c r="P29" s="4" t="s">
        <v>76</v>
      </c>
      <c r="Q29" s="4">
        <f>K29+0.7</f>
        <v>24.5</v>
      </c>
      <c r="S29" s="4" t="s">
        <v>109</v>
      </c>
      <c r="T29" s="4">
        <f>K29-0.5</f>
        <v>23.3</v>
      </c>
      <c r="V29" s="4" t="s">
        <v>76</v>
      </c>
      <c r="W29" s="4">
        <f>N29-0.7</f>
        <v>24.2</v>
      </c>
      <c r="Y29" s="4" t="s">
        <v>109</v>
      </c>
      <c r="Z29" s="4">
        <f>N29-0.2</f>
        <v>24.7</v>
      </c>
    </row>
    <row r="30" spans="1:26" ht="16" thickBot="1">
      <c r="A30" s="4">
        <v>23</v>
      </c>
      <c r="B30" s="4">
        <v>11.369366535487586</v>
      </c>
      <c r="C30" s="4">
        <v>35.555083262743281</v>
      </c>
      <c r="E30" s="2">
        <f t="shared" si="0"/>
        <v>0</v>
      </c>
      <c r="F30" s="2">
        <f t="shared" si="1"/>
        <v>1</v>
      </c>
      <c r="G30" s="7">
        <f t="shared" si="2"/>
        <v>24.185716727255695</v>
      </c>
      <c r="J30" s="4" t="s">
        <v>40</v>
      </c>
      <c r="K30" s="4">
        <v>22.6</v>
      </c>
      <c r="M30" s="4" t="s">
        <v>40</v>
      </c>
      <c r="N30" s="4">
        <v>27.6</v>
      </c>
      <c r="P30" s="4" t="s">
        <v>77</v>
      </c>
      <c r="Q30" s="4">
        <f>K30 -0.7</f>
        <v>21.900000000000002</v>
      </c>
      <c r="S30" s="4" t="s">
        <v>110</v>
      </c>
      <c r="T30" s="4">
        <f>K30+1</f>
        <v>23.6</v>
      </c>
      <c r="V30" s="4" t="s">
        <v>77</v>
      </c>
      <c r="W30" s="4">
        <f>N30-1.5</f>
        <v>26.1</v>
      </c>
      <c r="Y30" s="4" t="s">
        <v>110</v>
      </c>
      <c r="Z30" s="4">
        <f>N30 -0.2</f>
        <v>27.400000000000002</v>
      </c>
    </row>
    <row r="31" spans="1:26" ht="16" thickBot="1">
      <c r="A31" s="4">
        <v>24</v>
      </c>
      <c r="B31" s="4">
        <v>15.954662024798283</v>
      </c>
      <c r="C31" s="4">
        <v>21.061596207849764</v>
      </c>
      <c r="E31" s="2">
        <f t="shared" si="0"/>
        <v>0</v>
      </c>
      <c r="F31" s="2">
        <f t="shared" si="1"/>
        <v>1</v>
      </c>
      <c r="G31" s="7">
        <f t="shared" si="2"/>
        <v>5.1069341830514805</v>
      </c>
      <c r="J31" s="4" t="s">
        <v>41</v>
      </c>
      <c r="K31" s="4">
        <v>29.9</v>
      </c>
      <c r="M31" s="4" t="s">
        <v>41</v>
      </c>
      <c r="N31" s="4">
        <v>19.399999999999999</v>
      </c>
      <c r="P31" s="4" t="s">
        <v>78</v>
      </c>
      <c r="Q31" s="4">
        <f>K31+1.2</f>
        <v>31.099999999999998</v>
      </c>
      <c r="S31" s="4" t="s">
        <v>111</v>
      </c>
      <c r="T31" s="4">
        <f>K31+1.8</f>
        <v>31.7</v>
      </c>
      <c r="V31" s="4" t="s">
        <v>78</v>
      </c>
      <c r="W31" s="4">
        <f>N31-1.3</f>
        <v>18.099999999999998</v>
      </c>
      <c r="Y31" s="4" t="s">
        <v>111</v>
      </c>
      <c r="Z31" s="4">
        <f>N31 + 1.2</f>
        <v>20.599999999999998</v>
      </c>
    </row>
    <row r="32" spans="1:26" ht="16" thickBot="1">
      <c r="A32" s="4">
        <v>25</v>
      </c>
      <c r="B32" s="4">
        <v>19.540063466634994</v>
      </c>
      <c r="C32" s="4">
        <v>26.202959316341268</v>
      </c>
      <c r="E32" s="2">
        <f t="shared" si="0"/>
        <v>0</v>
      </c>
      <c r="F32" s="2">
        <f t="shared" si="1"/>
        <v>1</v>
      </c>
      <c r="G32" s="7">
        <f t="shared" si="2"/>
        <v>6.662895849706274</v>
      </c>
      <c r="J32" s="4" t="s">
        <v>42</v>
      </c>
      <c r="K32" s="4">
        <v>25.3</v>
      </c>
      <c r="M32" s="4" t="s">
        <v>42</v>
      </c>
      <c r="N32" s="4">
        <v>24.9</v>
      </c>
      <c r="P32" s="4" t="s">
        <v>79</v>
      </c>
      <c r="Q32" s="4">
        <f>K32+1.6</f>
        <v>26.900000000000002</v>
      </c>
      <c r="S32" s="4" t="s">
        <v>112</v>
      </c>
      <c r="T32" s="4">
        <f>K32+1.8</f>
        <v>27.1</v>
      </c>
      <c r="V32" s="4" t="s">
        <v>79</v>
      </c>
      <c r="W32" s="4">
        <f>N32-1.8</f>
        <v>23.099999999999998</v>
      </c>
      <c r="Y32" s="4" t="s">
        <v>112</v>
      </c>
      <c r="Z32" s="4">
        <f>N32+1.1</f>
        <v>26</v>
      </c>
    </row>
    <row r="33" spans="1:26" ht="16" thickBot="1">
      <c r="A33" s="4">
        <v>26</v>
      </c>
      <c r="B33" s="4">
        <v>22.092866029089073</v>
      </c>
      <c r="C33" s="4">
        <v>8.2634005468769196</v>
      </c>
      <c r="E33" s="2">
        <f t="shared" si="0"/>
        <v>1</v>
      </c>
      <c r="F33" s="2">
        <f t="shared" si="1"/>
        <v>0</v>
      </c>
      <c r="G33" s="7">
        <f t="shared" si="2"/>
        <v>13.829465482212154</v>
      </c>
      <c r="J33" s="4" t="s">
        <v>43</v>
      </c>
      <c r="K33" s="4">
        <v>24.6</v>
      </c>
      <c r="M33" s="4" t="s">
        <v>43</v>
      </c>
      <c r="N33" s="4">
        <v>22.8</v>
      </c>
      <c r="P33" s="4" t="s">
        <v>80</v>
      </c>
      <c r="Q33" s="4">
        <f>K33+0.8</f>
        <v>25.400000000000002</v>
      </c>
      <c r="S33" s="4" t="s">
        <v>113</v>
      </c>
      <c r="T33" s="4">
        <f>K33-0.8</f>
        <v>23.8</v>
      </c>
      <c r="V33" s="4" t="s">
        <v>80</v>
      </c>
      <c r="W33" s="4">
        <f>N33-1</f>
        <v>21.8</v>
      </c>
      <c r="Y33" s="4" t="s">
        <v>113</v>
      </c>
      <c r="Z33" s="4">
        <f>N33 +0.8</f>
        <v>23.6</v>
      </c>
    </row>
    <row r="34" spans="1:26" ht="16" thickBot="1">
      <c r="A34" s="4">
        <v>27</v>
      </c>
      <c r="B34" s="4">
        <v>16.664188891077412</v>
      </c>
      <c r="C34" s="4">
        <v>28.292627042495063</v>
      </c>
      <c r="E34" s="2">
        <f t="shared" si="0"/>
        <v>0</v>
      </c>
      <c r="F34" s="2">
        <f t="shared" si="1"/>
        <v>1</v>
      </c>
      <c r="G34" s="7">
        <f t="shared" si="2"/>
        <v>11.628438151417651</v>
      </c>
    </row>
    <row r="35" spans="1:26" ht="16" thickBot="1">
      <c r="A35" s="4">
        <v>28</v>
      </c>
      <c r="B35" s="4">
        <v>20.557288837513116</v>
      </c>
      <c r="C35" s="4">
        <v>15.539773475835011</v>
      </c>
      <c r="E35" s="2">
        <f t="shared" si="0"/>
        <v>1</v>
      </c>
      <c r="F35" s="2">
        <f t="shared" si="1"/>
        <v>0</v>
      </c>
      <c r="G35" s="7">
        <f t="shared" si="2"/>
        <v>5.0175153616781056</v>
      </c>
    </row>
    <row r="36" spans="1:26" ht="16" thickBot="1">
      <c r="A36" s="4">
        <v>29</v>
      </c>
      <c r="B36" s="4">
        <v>19.799031362410819</v>
      </c>
      <c r="C36" s="4">
        <v>26.972228694804127</v>
      </c>
      <c r="E36" s="2">
        <f t="shared" si="0"/>
        <v>0</v>
      </c>
      <c r="F36" s="2">
        <f t="shared" si="1"/>
        <v>1</v>
      </c>
      <c r="G36" s="7">
        <f t="shared" si="2"/>
        <v>7.1731973323933076</v>
      </c>
    </row>
    <row r="37" spans="1:26" ht="16" thickBot="1">
      <c r="A37" s="4">
        <v>30</v>
      </c>
      <c r="B37" s="4">
        <v>27.115385104424753</v>
      </c>
      <c r="C37" s="4">
        <v>22.138123292351011</v>
      </c>
      <c r="E37" s="2">
        <f t="shared" si="0"/>
        <v>1</v>
      </c>
      <c r="F37" s="2">
        <f t="shared" si="1"/>
        <v>0</v>
      </c>
      <c r="G37" s="7">
        <f t="shared" si="2"/>
        <v>4.977261812073742</v>
      </c>
    </row>
    <row r="38" spans="1:26" ht="16" thickBot="1">
      <c r="A38" s="4">
        <v>31</v>
      </c>
      <c r="B38" s="4">
        <v>23.319236022886098</v>
      </c>
      <c r="C38" s="4">
        <v>22.501185265624244</v>
      </c>
      <c r="E38" s="2">
        <f t="shared" si="0"/>
        <v>1</v>
      </c>
      <c r="F38" s="2">
        <f t="shared" si="1"/>
        <v>0</v>
      </c>
      <c r="G38" s="7">
        <f t="shared" si="2"/>
        <v>0.8180507572618545</v>
      </c>
    </row>
    <row r="39" spans="1:26" ht="16" thickBot="1">
      <c r="A39" s="4">
        <v>32</v>
      </c>
      <c r="B39" s="4">
        <v>12.859762063742451</v>
      </c>
      <c r="C39" s="4">
        <v>22.879330220599627</v>
      </c>
      <c r="E39" s="2">
        <f t="shared" si="0"/>
        <v>0</v>
      </c>
      <c r="F39" s="2">
        <f t="shared" si="1"/>
        <v>1</v>
      </c>
      <c r="G39" s="7">
        <f t="shared" si="2"/>
        <v>10.019568156857176</v>
      </c>
    </row>
    <row r="40" spans="1:26" ht="16" thickBot="1">
      <c r="A40" s="4">
        <v>33</v>
      </c>
      <c r="B40" s="4">
        <v>14.696936699314147</v>
      </c>
      <c r="C40" s="4">
        <v>23.808994135520781</v>
      </c>
      <c r="E40" s="2">
        <f t="shared" si="0"/>
        <v>0</v>
      </c>
      <c r="F40" s="2">
        <f t="shared" si="1"/>
        <v>1</v>
      </c>
      <c r="G40" s="7">
        <f t="shared" si="2"/>
        <v>9.1120574362066336</v>
      </c>
    </row>
    <row r="41" spans="1:26" ht="16" thickBot="1">
      <c r="A41" s="4">
        <v>34</v>
      </c>
      <c r="B41" s="4">
        <v>7.795388556087854</v>
      </c>
      <c r="C41" s="4">
        <v>24.93424714460544</v>
      </c>
      <c r="E41" s="2">
        <f t="shared" si="0"/>
        <v>0</v>
      </c>
      <c r="F41" s="2">
        <f t="shared" si="1"/>
        <v>1</v>
      </c>
      <c r="G41" s="7">
        <f t="shared" si="2"/>
        <v>17.138858588517586</v>
      </c>
    </row>
    <row r="42" spans="1:26" ht="16" thickBot="1">
      <c r="A42" s="4">
        <v>35</v>
      </c>
      <c r="B42" s="4">
        <v>4.9620794115450888</v>
      </c>
      <c r="C42" s="4">
        <v>37.041443255287952</v>
      </c>
      <c r="E42" s="2">
        <f t="shared" si="0"/>
        <v>0</v>
      </c>
      <c r="F42" s="2">
        <f t="shared" si="1"/>
        <v>1</v>
      </c>
      <c r="G42" s="7">
        <f t="shared" si="2"/>
        <v>32.079363843742861</v>
      </c>
    </row>
    <row r="43" spans="1:26" ht="16" thickBot="1">
      <c r="A43" s="4">
        <v>36</v>
      </c>
      <c r="B43" s="4">
        <v>8.7745408129577136</v>
      </c>
      <c r="C43" s="4">
        <v>21.475748689551175</v>
      </c>
      <c r="E43" s="2">
        <f t="shared" si="0"/>
        <v>0</v>
      </c>
      <c r="F43" s="2">
        <f t="shared" si="1"/>
        <v>1</v>
      </c>
      <c r="G43" s="7">
        <f t="shared" si="2"/>
        <v>12.701207876593461</v>
      </c>
    </row>
    <row r="44" spans="1:26" ht="16" thickBot="1">
      <c r="A44" s="4">
        <v>37</v>
      </c>
      <c r="B44" s="4">
        <v>18.923438418637083</v>
      </c>
      <c r="C44" s="4">
        <v>31.790474925632438</v>
      </c>
      <c r="E44" s="2">
        <f t="shared" si="0"/>
        <v>0</v>
      </c>
      <c r="F44" s="2">
        <f t="shared" si="1"/>
        <v>1</v>
      </c>
      <c r="G44" s="7">
        <f t="shared" si="2"/>
        <v>12.867036506995355</v>
      </c>
    </row>
    <row r="45" spans="1:26" ht="16" thickBot="1">
      <c r="A45" s="4">
        <v>38</v>
      </c>
      <c r="B45" s="4">
        <v>20.585274185714368</v>
      </c>
      <c r="C45" s="4">
        <v>25.22017577816726</v>
      </c>
      <c r="E45" s="2">
        <f t="shared" si="0"/>
        <v>0</v>
      </c>
      <c r="F45" s="2">
        <f t="shared" si="1"/>
        <v>1</v>
      </c>
      <c r="G45" s="7">
        <f t="shared" si="2"/>
        <v>4.6349015924528914</v>
      </c>
    </row>
    <row r="46" spans="1:26" ht="16" thickBot="1">
      <c r="A46" s="4">
        <v>39</v>
      </c>
      <c r="B46" s="4">
        <v>28.319519075425568</v>
      </c>
      <c r="C46" s="4">
        <v>28.104837069883132</v>
      </c>
      <c r="E46" s="2">
        <f t="shared" si="0"/>
        <v>1</v>
      </c>
      <c r="F46" s="2">
        <f t="shared" si="1"/>
        <v>0</v>
      </c>
      <c r="G46" s="7">
        <f t="shared" si="2"/>
        <v>0.21468200554243566</v>
      </c>
    </row>
    <row r="47" spans="1:26" ht="16" thickBot="1">
      <c r="A47" s="4">
        <v>40</v>
      </c>
      <c r="B47" s="4">
        <v>9.4120236600162048</v>
      </c>
      <c r="C47" s="4">
        <v>19.838384509717592</v>
      </c>
      <c r="E47" s="2">
        <f t="shared" si="0"/>
        <v>0</v>
      </c>
      <c r="F47" s="2">
        <f t="shared" si="1"/>
        <v>1</v>
      </c>
      <c r="G47" s="7">
        <f t="shared" si="2"/>
        <v>10.426360849701387</v>
      </c>
    </row>
    <row r="48" spans="1:26" ht="16" thickBot="1">
      <c r="A48" s="4">
        <v>41</v>
      </c>
      <c r="B48" s="4">
        <v>13.930240470759589</v>
      </c>
      <c r="C48" s="4">
        <v>26.240390886165176</v>
      </c>
      <c r="E48" s="2">
        <f t="shared" si="0"/>
        <v>0</v>
      </c>
      <c r="F48" s="2">
        <f t="shared" si="1"/>
        <v>1</v>
      </c>
      <c r="G48" s="7">
        <f t="shared" si="2"/>
        <v>12.310150415405587</v>
      </c>
    </row>
    <row r="49" spans="1:7" ht="16" thickBot="1">
      <c r="A49" s="4">
        <v>42</v>
      </c>
      <c r="B49" s="4">
        <v>17.04622745465414</v>
      </c>
      <c r="C49" s="4">
        <v>44.474812107696138</v>
      </c>
      <c r="E49" s="2">
        <f t="shared" si="0"/>
        <v>0</v>
      </c>
      <c r="F49" s="2">
        <f t="shared" si="1"/>
        <v>1</v>
      </c>
      <c r="G49" s="7">
        <f t="shared" si="2"/>
        <v>27.428584653041998</v>
      </c>
    </row>
    <row r="50" spans="1:7" ht="16" thickBot="1">
      <c r="A50" s="4">
        <v>43</v>
      </c>
      <c r="B50" s="4">
        <v>17.495552770813337</v>
      </c>
      <c r="C50" s="4">
        <v>35.385141347822973</v>
      </c>
      <c r="E50" s="2">
        <f t="shared" si="0"/>
        <v>0</v>
      </c>
      <c r="F50" s="2">
        <f t="shared" si="1"/>
        <v>1</v>
      </c>
      <c r="G50" s="7">
        <f t="shared" si="2"/>
        <v>17.889588577009636</v>
      </c>
    </row>
    <row r="51" spans="1:7" ht="16" thickBot="1">
      <c r="A51" s="4">
        <v>44</v>
      </c>
      <c r="B51" s="4">
        <v>21.593126036861392</v>
      </c>
      <c r="C51" s="4">
        <v>23.690207795226698</v>
      </c>
      <c r="E51" s="2">
        <f t="shared" si="0"/>
        <v>0</v>
      </c>
      <c r="F51" s="2">
        <f t="shared" si="1"/>
        <v>1</v>
      </c>
      <c r="G51" s="7">
        <f t="shared" si="2"/>
        <v>2.0970817583653059</v>
      </c>
    </row>
    <row r="52" spans="1:7" ht="16" thickBot="1">
      <c r="A52" s="4">
        <v>45</v>
      </c>
      <c r="B52" s="4">
        <v>24.931361128163381</v>
      </c>
      <c r="C52" s="4">
        <v>21.654521362095096</v>
      </c>
      <c r="E52" s="2">
        <f t="shared" si="0"/>
        <v>1</v>
      </c>
      <c r="F52" s="2">
        <f t="shared" si="1"/>
        <v>0</v>
      </c>
      <c r="G52" s="7">
        <f t="shared" si="2"/>
        <v>3.2768397660682851</v>
      </c>
    </row>
    <row r="53" spans="1:7" ht="16" thickBot="1">
      <c r="A53" s="4">
        <v>46</v>
      </c>
      <c r="B53" s="4">
        <v>11.774477331031818</v>
      </c>
      <c r="C53" s="4">
        <v>30.809004394570017</v>
      </c>
      <c r="E53" s="2">
        <f t="shared" si="0"/>
        <v>0</v>
      </c>
      <c r="F53" s="2">
        <f t="shared" si="1"/>
        <v>1</v>
      </c>
      <c r="G53" s="7">
        <f t="shared" si="2"/>
        <v>19.034527063538199</v>
      </c>
    </row>
    <row r="54" spans="1:7" ht="16" thickBot="1">
      <c r="A54" s="4">
        <v>47</v>
      </c>
      <c r="B54" s="4">
        <v>25.293405794006368</v>
      </c>
      <c r="C54" s="4">
        <v>29.113734708529247</v>
      </c>
      <c r="E54" s="2">
        <f t="shared" si="0"/>
        <v>0</v>
      </c>
      <c r="F54" s="2">
        <f t="shared" si="1"/>
        <v>1</v>
      </c>
      <c r="G54" s="7">
        <f t="shared" si="2"/>
        <v>3.8203289145228787</v>
      </c>
    </row>
    <row r="55" spans="1:7" ht="16" thickBot="1">
      <c r="A55" s="4">
        <v>48</v>
      </c>
      <c r="B55" s="4">
        <v>13.820054734214434</v>
      </c>
      <c r="C55" s="4">
        <v>38.005354476549932</v>
      </c>
      <c r="E55" s="2">
        <f t="shared" si="0"/>
        <v>0</v>
      </c>
      <c r="F55" s="2">
        <f t="shared" si="1"/>
        <v>1</v>
      </c>
      <c r="G55" s="7">
        <f t="shared" si="2"/>
        <v>24.185299742335499</v>
      </c>
    </row>
    <row r="56" spans="1:7" ht="16" thickBot="1">
      <c r="A56" s="4">
        <v>49</v>
      </c>
      <c r="B56" s="4">
        <v>11.733412063719305</v>
      </c>
      <c r="C56" s="4">
        <v>19.371162379965551</v>
      </c>
      <c r="E56" s="2">
        <f t="shared" si="0"/>
        <v>0</v>
      </c>
      <c r="F56" s="2">
        <f t="shared" si="1"/>
        <v>1</v>
      </c>
      <c r="G56" s="7">
        <f t="shared" si="2"/>
        <v>7.6377503162462457</v>
      </c>
    </row>
    <row r="57" spans="1:7" ht="16" thickBot="1">
      <c r="A57" s="4">
        <v>50</v>
      </c>
      <c r="B57" s="4">
        <v>13.448984863786759</v>
      </c>
      <c r="C57" s="4">
        <v>22.364000569332557</v>
      </c>
      <c r="E57" s="2">
        <f t="shared" si="0"/>
        <v>0</v>
      </c>
      <c r="F57" s="2">
        <f t="shared" si="1"/>
        <v>1</v>
      </c>
      <c r="G57" s="7">
        <f t="shared" si="2"/>
        <v>8.9150157055457981</v>
      </c>
    </row>
    <row r="58" spans="1:7" ht="16" thickBot="1">
      <c r="A58" s="4">
        <v>51</v>
      </c>
      <c r="B58" s="4">
        <v>18.980944721243493</v>
      </c>
      <c r="C58" s="4">
        <v>18.043151418615629</v>
      </c>
      <c r="E58" s="2">
        <f t="shared" si="0"/>
        <v>1</v>
      </c>
      <c r="F58" s="2">
        <f t="shared" si="1"/>
        <v>0</v>
      </c>
      <c r="G58" s="7">
        <f t="shared" si="2"/>
        <v>0.93779330262786331</v>
      </c>
    </row>
    <row r="59" spans="1:7" ht="16" thickBot="1">
      <c r="A59" s="4">
        <v>52</v>
      </c>
      <c r="B59" s="4">
        <v>7.4143012829158437</v>
      </c>
      <c r="C59" s="4">
        <v>40.741943619168516</v>
      </c>
      <c r="E59" s="2">
        <f t="shared" si="0"/>
        <v>0</v>
      </c>
      <c r="F59" s="2">
        <f t="shared" si="1"/>
        <v>1</v>
      </c>
      <c r="G59" s="7">
        <f t="shared" si="2"/>
        <v>33.327642336252673</v>
      </c>
    </row>
    <row r="60" spans="1:7" ht="16" thickBot="1">
      <c r="A60" s="4">
        <v>53</v>
      </c>
      <c r="B60" s="4">
        <v>28.388208889305787</v>
      </c>
      <c r="C60" s="4">
        <v>25.021956182505228</v>
      </c>
      <c r="E60" s="2">
        <f t="shared" si="0"/>
        <v>1</v>
      </c>
      <c r="F60" s="2">
        <f t="shared" si="1"/>
        <v>0</v>
      </c>
      <c r="G60" s="7">
        <f t="shared" si="2"/>
        <v>3.3662527068005588</v>
      </c>
    </row>
    <row r="61" spans="1:7" ht="16" thickBot="1">
      <c r="A61" s="4">
        <v>54</v>
      </c>
      <c r="B61" s="4">
        <v>21.078370259588361</v>
      </c>
      <c r="C61" s="4">
        <v>33.418451240684</v>
      </c>
      <c r="E61" s="2">
        <f t="shared" si="0"/>
        <v>0</v>
      </c>
      <c r="F61" s="2">
        <f t="shared" si="1"/>
        <v>1</v>
      </c>
      <c r="G61" s="7">
        <f t="shared" si="2"/>
        <v>12.340080981095639</v>
      </c>
    </row>
    <row r="62" spans="1:7" ht="16" thickBot="1">
      <c r="A62" s="4">
        <v>55</v>
      </c>
      <c r="B62" s="4">
        <v>-3.5434403936017453</v>
      </c>
      <c r="C62" s="4">
        <v>31.25818941965461</v>
      </c>
      <c r="E62" s="2">
        <f t="shared" si="0"/>
        <v>0</v>
      </c>
      <c r="F62" s="2">
        <f t="shared" si="1"/>
        <v>1</v>
      </c>
      <c r="G62" s="7">
        <f t="shared" si="2"/>
        <v>34.801629813256355</v>
      </c>
    </row>
    <row r="63" spans="1:7" ht="16" thickBot="1">
      <c r="A63" s="4">
        <v>56</v>
      </c>
      <c r="B63" s="4">
        <v>21.16142001826849</v>
      </c>
      <c r="C63" s="4">
        <v>35.085061340286686</v>
      </c>
      <c r="E63" s="2">
        <f t="shared" si="0"/>
        <v>0</v>
      </c>
      <c r="F63" s="2">
        <f t="shared" si="1"/>
        <v>1</v>
      </c>
      <c r="G63" s="7">
        <f t="shared" si="2"/>
        <v>13.923641322018195</v>
      </c>
    </row>
    <row r="64" spans="1:7" ht="16" thickBot="1">
      <c r="A64" s="4">
        <v>57</v>
      </c>
      <c r="B64" s="4">
        <v>7.0906364999985474</v>
      </c>
      <c r="C64" s="4">
        <v>23.535045003092677</v>
      </c>
      <c r="E64" s="2">
        <f t="shared" si="0"/>
        <v>0</v>
      </c>
      <c r="F64" s="2">
        <f t="shared" si="1"/>
        <v>1</v>
      </c>
      <c r="G64" s="7">
        <f t="shared" si="2"/>
        <v>16.444408503094131</v>
      </c>
    </row>
    <row r="65" spans="1:7" ht="16" thickBot="1">
      <c r="A65" s="4">
        <v>58</v>
      </c>
      <c r="B65" s="4">
        <v>13.536313857783767</v>
      </c>
      <c r="C65" s="4">
        <v>23.55227340758346</v>
      </c>
      <c r="E65" s="2">
        <f t="shared" si="0"/>
        <v>0</v>
      </c>
      <c r="F65" s="2">
        <f t="shared" si="1"/>
        <v>1</v>
      </c>
      <c r="G65" s="7">
        <f t="shared" si="2"/>
        <v>10.015959549799692</v>
      </c>
    </row>
    <row r="66" spans="1:7" ht="16" thickBot="1">
      <c r="A66" s="4">
        <v>59</v>
      </c>
      <c r="B66" s="4">
        <v>12.886351800177284</v>
      </c>
      <c r="C66" s="4">
        <v>34.561827153181717</v>
      </c>
      <c r="E66" s="2">
        <f t="shared" si="0"/>
        <v>0</v>
      </c>
      <c r="F66" s="2">
        <f t="shared" si="1"/>
        <v>1</v>
      </c>
      <c r="G66" s="7">
        <f t="shared" si="2"/>
        <v>21.675475353004433</v>
      </c>
    </row>
    <row r="67" spans="1:7" ht="16" thickBot="1">
      <c r="A67" s="4">
        <v>60</v>
      </c>
      <c r="B67" s="4">
        <v>27.914065447306051</v>
      </c>
      <c r="C67" s="4">
        <v>21.178599532154962</v>
      </c>
      <c r="E67" s="2">
        <f t="shared" si="0"/>
        <v>1</v>
      </c>
      <c r="F67" s="2">
        <f t="shared" si="1"/>
        <v>0</v>
      </c>
      <c r="G67" s="7">
        <f t="shared" si="2"/>
        <v>6.7354659151510887</v>
      </c>
    </row>
    <row r="68" spans="1:7" ht="16" thickBot="1">
      <c r="A68" s="4">
        <v>61</v>
      </c>
      <c r="B68" s="4">
        <v>13.150908477384814</v>
      </c>
      <c r="C68" s="4">
        <v>24.01868867424222</v>
      </c>
      <c r="E68" s="2">
        <f t="shared" si="0"/>
        <v>0</v>
      </c>
      <c r="F68" s="2">
        <f t="shared" si="1"/>
        <v>1</v>
      </c>
      <c r="G68" s="7">
        <f t="shared" si="2"/>
        <v>10.867780196857407</v>
      </c>
    </row>
    <row r="69" spans="1:7" ht="16" thickBot="1">
      <c r="A69" s="4">
        <v>62</v>
      </c>
      <c r="B69" s="4">
        <v>11.962966857086631</v>
      </c>
      <c r="C69" s="4">
        <v>27.866232111343447</v>
      </c>
      <c r="E69" s="2">
        <f t="shared" si="0"/>
        <v>0</v>
      </c>
      <c r="F69" s="2">
        <f t="shared" si="1"/>
        <v>1</v>
      </c>
      <c r="G69" s="7">
        <f t="shared" si="2"/>
        <v>15.903265254256816</v>
      </c>
    </row>
    <row r="70" spans="1:7" ht="16" thickBot="1">
      <c r="A70" s="4">
        <v>63</v>
      </c>
      <c r="B70" s="4">
        <v>33.83896918423919</v>
      </c>
      <c r="C70" s="4">
        <v>33.769771314106258</v>
      </c>
      <c r="E70" s="2">
        <f t="shared" si="0"/>
        <v>1</v>
      </c>
      <c r="F70" s="2">
        <f t="shared" si="1"/>
        <v>0</v>
      </c>
      <c r="G70" s="7">
        <f t="shared" si="2"/>
        <v>6.9197870132931882E-2</v>
      </c>
    </row>
    <row r="71" spans="1:7" ht="16" thickBot="1">
      <c r="A71" s="4">
        <v>64</v>
      </c>
      <c r="B71" s="4">
        <v>19.317069186202875</v>
      </c>
      <c r="C71" s="4">
        <v>22.325967571841321</v>
      </c>
      <c r="E71" s="2">
        <f t="shared" si="0"/>
        <v>0</v>
      </c>
      <c r="F71" s="2">
        <f t="shared" si="1"/>
        <v>1</v>
      </c>
      <c r="G71" s="7">
        <f t="shared" si="2"/>
        <v>3.0088983856384459</v>
      </c>
    </row>
    <row r="72" spans="1:7" ht="16" thickBot="1">
      <c r="A72" s="4">
        <v>65</v>
      </c>
      <c r="B72" s="4">
        <v>15.321402830959494</v>
      </c>
      <c r="C72" s="4">
        <v>15.15645047364835</v>
      </c>
      <c r="E72" s="2">
        <f t="shared" ref="E72:E135" si="3">IF(B72&gt;C72, 1, 0)</f>
        <v>1</v>
      </c>
      <c r="F72" s="2">
        <f t="shared" ref="F72:F135" si="4">IF(B72&lt;C72, 1, 0)</f>
        <v>0</v>
      </c>
      <c r="G72" s="7">
        <f t="shared" ref="G72:G135" si="5">IF(B72&gt;C72,B72-C72,C72-B72)</f>
        <v>0.16495235731114377</v>
      </c>
    </row>
    <row r="73" spans="1:7" ht="16" thickBot="1">
      <c r="A73" s="4">
        <v>66</v>
      </c>
      <c r="B73" s="4">
        <v>20.513354644241776</v>
      </c>
      <c r="C73" s="4">
        <v>9.1542986857382722</v>
      </c>
      <c r="E73" s="2">
        <f t="shared" si="3"/>
        <v>1</v>
      </c>
      <c r="F73" s="2">
        <f t="shared" si="4"/>
        <v>0</v>
      </c>
      <c r="G73" s="7">
        <f t="shared" si="5"/>
        <v>11.359055958503504</v>
      </c>
    </row>
    <row r="74" spans="1:7" ht="16" thickBot="1">
      <c r="A74" s="4">
        <v>67</v>
      </c>
      <c r="B74" s="4">
        <v>17.445564672355168</v>
      </c>
      <c r="C74" s="4">
        <v>21.587178608996883</v>
      </c>
      <c r="E74" s="2">
        <f t="shared" si="3"/>
        <v>0</v>
      </c>
      <c r="F74" s="2">
        <f t="shared" si="4"/>
        <v>1</v>
      </c>
      <c r="G74" s="7">
        <f t="shared" si="5"/>
        <v>4.1416139366417148</v>
      </c>
    </row>
    <row r="75" spans="1:7" ht="16" thickBot="1">
      <c r="A75" s="4">
        <v>68</v>
      </c>
      <c r="B75" s="4">
        <v>22.380817937587008</v>
      </c>
      <c r="C75" s="4">
        <v>32.520941118306006</v>
      </c>
      <c r="E75" s="2">
        <f t="shared" si="3"/>
        <v>0</v>
      </c>
      <c r="F75" s="2">
        <f t="shared" si="4"/>
        <v>1</v>
      </c>
      <c r="G75" s="7">
        <f t="shared" si="5"/>
        <v>10.140123180718998</v>
      </c>
    </row>
    <row r="76" spans="1:7" ht="16" thickBot="1">
      <c r="A76" s="4">
        <v>69</v>
      </c>
      <c r="B76" s="4">
        <v>20.56636911108675</v>
      </c>
      <c r="C76" s="4">
        <v>32.073963609088985</v>
      </c>
      <c r="E76" s="2">
        <f t="shared" si="3"/>
        <v>0</v>
      </c>
      <c r="F76" s="2">
        <f t="shared" si="4"/>
        <v>1</v>
      </c>
      <c r="G76" s="7">
        <f t="shared" si="5"/>
        <v>11.507594498002234</v>
      </c>
    </row>
    <row r="77" spans="1:7" ht="16" thickBot="1">
      <c r="A77" s="4">
        <v>70</v>
      </c>
      <c r="B77" s="4">
        <v>15.83203033312483</v>
      </c>
      <c r="C77" s="4">
        <v>27.44655564859276</v>
      </c>
      <c r="E77" s="2">
        <f t="shared" si="3"/>
        <v>0</v>
      </c>
      <c r="F77" s="2">
        <f t="shared" si="4"/>
        <v>1</v>
      </c>
      <c r="G77" s="7">
        <f t="shared" si="5"/>
        <v>11.61452531546793</v>
      </c>
    </row>
    <row r="78" spans="1:7" ht="16" thickBot="1">
      <c r="A78" s="4">
        <v>71</v>
      </c>
      <c r="B78" s="4">
        <v>12.841759365399881</v>
      </c>
      <c r="C78" s="4">
        <v>39.636317399142754</v>
      </c>
      <c r="E78" s="2">
        <f t="shared" si="3"/>
        <v>0</v>
      </c>
      <c r="F78" s="2">
        <f t="shared" si="4"/>
        <v>1</v>
      </c>
      <c r="G78" s="7">
        <f t="shared" si="5"/>
        <v>26.794558033742874</v>
      </c>
    </row>
    <row r="79" spans="1:7" ht="16" thickBot="1">
      <c r="A79" s="4">
        <v>72</v>
      </c>
      <c r="B79" s="4">
        <v>11.840350805103519</v>
      </c>
      <c r="C79" s="4">
        <v>14.861691646867923</v>
      </c>
      <c r="E79" s="2">
        <f t="shared" si="3"/>
        <v>0</v>
      </c>
      <c r="F79" s="2">
        <f t="shared" si="4"/>
        <v>1</v>
      </c>
      <c r="G79" s="7">
        <f t="shared" si="5"/>
        <v>3.0213408417644043</v>
      </c>
    </row>
    <row r="80" spans="1:7" ht="16" thickBot="1">
      <c r="A80" s="4">
        <v>73</v>
      </c>
      <c r="B80" s="4">
        <v>27.332111953231184</v>
      </c>
      <c r="C80" s="4">
        <v>22.633193638599856</v>
      </c>
      <c r="E80" s="2">
        <f t="shared" si="3"/>
        <v>1</v>
      </c>
      <c r="F80" s="2">
        <f t="shared" si="4"/>
        <v>0</v>
      </c>
      <c r="G80" s="7">
        <f t="shared" si="5"/>
        <v>4.698918314631328</v>
      </c>
    </row>
    <row r="81" spans="1:7" ht="16" thickBot="1">
      <c r="A81" s="4">
        <v>74</v>
      </c>
      <c r="B81" s="4">
        <v>17.54635768027914</v>
      </c>
      <c r="C81" s="4">
        <v>43.539616398360025</v>
      </c>
      <c r="E81" s="2">
        <f t="shared" si="3"/>
        <v>0</v>
      </c>
      <c r="F81" s="2">
        <f t="shared" si="4"/>
        <v>1</v>
      </c>
      <c r="G81" s="7">
        <f t="shared" si="5"/>
        <v>25.993258718080885</v>
      </c>
    </row>
    <row r="82" spans="1:7" ht="16" thickBot="1">
      <c r="A82" s="4">
        <v>75</v>
      </c>
      <c r="B82" s="4">
        <v>19.551628797933233</v>
      </c>
      <c r="C82" s="4">
        <v>16.092684376620753</v>
      </c>
      <c r="E82" s="2">
        <f t="shared" si="3"/>
        <v>1</v>
      </c>
      <c r="F82" s="2">
        <f t="shared" si="4"/>
        <v>0</v>
      </c>
      <c r="G82" s="7">
        <f t="shared" si="5"/>
        <v>3.4589444213124807</v>
      </c>
    </row>
    <row r="83" spans="1:7" ht="16" thickBot="1">
      <c r="A83" s="4">
        <v>76</v>
      </c>
      <c r="B83" s="4">
        <v>18.409294450448897</v>
      </c>
      <c r="C83" s="4">
        <v>29.279103307934864</v>
      </c>
      <c r="E83" s="2">
        <f t="shared" si="3"/>
        <v>0</v>
      </c>
      <c r="F83" s="2">
        <f t="shared" si="4"/>
        <v>1</v>
      </c>
      <c r="G83" s="7">
        <f t="shared" si="5"/>
        <v>10.869808857485967</v>
      </c>
    </row>
    <row r="84" spans="1:7" ht="16" thickBot="1">
      <c r="A84" s="4">
        <v>77</v>
      </c>
      <c r="B84" s="4">
        <v>14.81948746036354</v>
      </c>
      <c r="C84" s="4">
        <v>15.335365783329767</v>
      </c>
      <c r="E84" s="2">
        <f t="shared" si="3"/>
        <v>0</v>
      </c>
      <c r="F84" s="2">
        <f t="shared" si="4"/>
        <v>1</v>
      </c>
      <c r="G84" s="7">
        <f t="shared" si="5"/>
        <v>0.51587832296622693</v>
      </c>
    </row>
    <row r="85" spans="1:7" ht="16" thickBot="1">
      <c r="A85" s="4">
        <v>78</v>
      </c>
      <c r="B85" s="4">
        <v>21.396210121192912</v>
      </c>
      <c r="C85" s="4">
        <v>31.211346382574806</v>
      </c>
      <c r="E85" s="2">
        <f t="shared" si="3"/>
        <v>0</v>
      </c>
      <c r="F85" s="2">
        <f t="shared" si="4"/>
        <v>1</v>
      </c>
      <c r="G85" s="7">
        <f t="shared" si="5"/>
        <v>9.8151362613818947</v>
      </c>
    </row>
    <row r="86" spans="1:7" ht="16" thickBot="1">
      <c r="A86" s="4">
        <v>79</v>
      </c>
      <c r="B86" s="4">
        <v>21.782286568362185</v>
      </c>
      <c r="C86" s="4">
        <v>26.287582349179306</v>
      </c>
      <c r="E86" s="2">
        <f t="shared" si="3"/>
        <v>0</v>
      </c>
      <c r="F86" s="2">
        <f t="shared" si="4"/>
        <v>1</v>
      </c>
      <c r="G86" s="7">
        <f t="shared" si="5"/>
        <v>4.5052957808171215</v>
      </c>
    </row>
    <row r="87" spans="1:7" ht="16" thickBot="1">
      <c r="A87" s="4">
        <v>80</v>
      </c>
      <c r="B87" s="4">
        <v>20.00004726597879</v>
      </c>
      <c r="C87" s="4">
        <v>35.033149111120096</v>
      </c>
      <c r="E87" s="2">
        <f t="shared" si="3"/>
        <v>0</v>
      </c>
      <c r="F87" s="2">
        <f t="shared" si="4"/>
        <v>1</v>
      </c>
      <c r="G87" s="7">
        <f t="shared" si="5"/>
        <v>15.033101845141307</v>
      </c>
    </row>
    <row r="88" spans="1:7" ht="16" thickBot="1">
      <c r="A88" s="4">
        <v>81</v>
      </c>
      <c r="B88" s="4">
        <v>10.159699002644235</v>
      </c>
      <c r="C88" s="4">
        <v>15.493775010980427</v>
      </c>
      <c r="E88" s="2">
        <f t="shared" si="3"/>
        <v>0</v>
      </c>
      <c r="F88" s="2">
        <f t="shared" si="4"/>
        <v>1</v>
      </c>
      <c r="G88" s="7">
        <f t="shared" si="5"/>
        <v>5.3340760083361918</v>
      </c>
    </row>
    <row r="89" spans="1:7" ht="16" thickBot="1">
      <c r="A89" s="4">
        <v>82</v>
      </c>
      <c r="B89" s="4">
        <v>17.739362038627689</v>
      </c>
      <c r="C89" s="4">
        <v>15.920696537143616</v>
      </c>
      <c r="E89" s="2">
        <f t="shared" si="3"/>
        <v>1</v>
      </c>
      <c r="F89" s="2">
        <f t="shared" si="4"/>
        <v>0</v>
      </c>
      <c r="G89" s="7">
        <f t="shared" si="5"/>
        <v>1.8186655014840731</v>
      </c>
    </row>
    <row r="90" spans="1:7" ht="16" thickBot="1">
      <c r="A90" s="4">
        <v>83</v>
      </c>
      <c r="B90" s="4">
        <v>22.710927722127739</v>
      </c>
      <c r="C90" s="4">
        <v>22.932530442334855</v>
      </c>
      <c r="E90" s="2">
        <f t="shared" si="3"/>
        <v>0</v>
      </c>
      <c r="F90" s="2">
        <f t="shared" si="4"/>
        <v>1</v>
      </c>
      <c r="G90" s="7">
        <f t="shared" si="5"/>
        <v>0.22160272020711602</v>
      </c>
    </row>
    <row r="91" spans="1:7" ht="16" thickBot="1">
      <c r="A91" s="4">
        <v>84</v>
      </c>
      <c r="B91" s="4">
        <v>12.204643425509637</v>
      </c>
      <c r="C91" s="4">
        <v>3.8021634859569922</v>
      </c>
      <c r="E91" s="2">
        <f t="shared" si="3"/>
        <v>1</v>
      </c>
      <c r="F91" s="2">
        <f t="shared" si="4"/>
        <v>0</v>
      </c>
      <c r="G91" s="7">
        <f t="shared" si="5"/>
        <v>8.402479939552645</v>
      </c>
    </row>
    <row r="92" spans="1:7" ht="16" thickBot="1">
      <c r="A92" s="4">
        <v>85</v>
      </c>
      <c r="B92" s="4">
        <v>34.164663000016013</v>
      </c>
      <c r="C92" s="4">
        <v>31.531410300365604</v>
      </c>
      <c r="E92" s="2">
        <f t="shared" si="3"/>
        <v>1</v>
      </c>
      <c r="F92" s="2">
        <f t="shared" si="4"/>
        <v>0</v>
      </c>
      <c r="G92" s="7">
        <f t="shared" si="5"/>
        <v>2.6332526996504093</v>
      </c>
    </row>
    <row r="93" spans="1:7" ht="16" thickBot="1">
      <c r="A93" s="4">
        <v>86</v>
      </c>
      <c r="B93" s="4">
        <v>18.316786309221531</v>
      </c>
      <c r="C93" s="4">
        <v>26.61467453470927</v>
      </c>
      <c r="E93" s="2">
        <f t="shared" si="3"/>
        <v>0</v>
      </c>
      <c r="F93" s="2">
        <f t="shared" si="4"/>
        <v>1</v>
      </c>
      <c r="G93" s="7">
        <f t="shared" si="5"/>
        <v>8.2978882254877391</v>
      </c>
    </row>
    <row r="94" spans="1:7" ht="16" thickBot="1">
      <c r="A94" s="4">
        <v>87</v>
      </c>
      <c r="B94" s="4">
        <v>11.65004134640397</v>
      </c>
      <c r="C94" s="4">
        <v>21.641462623291773</v>
      </c>
      <c r="E94" s="2">
        <f t="shared" si="3"/>
        <v>0</v>
      </c>
      <c r="F94" s="2">
        <f t="shared" si="4"/>
        <v>1</v>
      </c>
      <c r="G94" s="7">
        <f t="shared" si="5"/>
        <v>9.9914212768878023</v>
      </c>
    </row>
    <row r="95" spans="1:7" ht="16" thickBot="1">
      <c r="A95" s="4">
        <v>88</v>
      </c>
      <c r="B95" s="4">
        <v>9.4833417143516332</v>
      </c>
      <c r="C95" s="4">
        <v>25.337988768282031</v>
      </c>
      <c r="E95" s="2">
        <f t="shared" si="3"/>
        <v>0</v>
      </c>
      <c r="F95" s="2">
        <f t="shared" si="4"/>
        <v>1</v>
      </c>
      <c r="G95" s="7">
        <f t="shared" si="5"/>
        <v>15.854647053930398</v>
      </c>
    </row>
    <row r="96" spans="1:7" ht="16" thickBot="1">
      <c r="A96" s="4">
        <v>89</v>
      </c>
      <c r="B96" s="4">
        <v>17.390112358785615</v>
      </c>
      <c r="C96" s="4">
        <v>23.714628282610384</v>
      </c>
      <c r="E96" s="2">
        <f t="shared" si="3"/>
        <v>0</v>
      </c>
      <c r="F96" s="2">
        <f t="shared" si="4"/>
        <v>1</v>
      </c>
      <c r="G96" s="7">
        <f t="shared" si="5"/>
        <v>6.3245159238247695</v>
      </c>
    </row>
    <row r="97" spans="1:7" ht="16" thickBot="1">
      <c r="A97" s="4">
        <v>90</v>
      </c>
      <c r="B97" s="4">
        <v>17.474743530500046</v>
      </c>
      <c r="C97" s="4">
        <v>32.786177214666992</v>
      </c>
      <c r="E97" s="2">
        <f t="shared" si="3"/>
        <v>0</v>
      </c>
      <c r="F97" s="2">
        <f t="shared" si="4"/>
        <v>1</v>
      </c>
      <c r="G97" s="7">
        <f t="shared" si="5"/>
        <v>15.311433684166946</v>
      </c>
    </row>
    <row r="98" spans="1:7" ht="16" thickBot="1">
      <c r="A98" s="4">
        <v>91</v>
      </c>
      <c r="B98" s="4">
        <v>17.60611862083541</v>
      </c>
      <c r="C98" s="4">
        <v>26.987479915746142</v>
      </c>
      <c r="E98" s="2">
        <f t="shared" si="3"/>
        <v>0</v>
      </c>
      <c r="F98" s="2">
        <f t="shared" si="4"/>
        <v>1</v>
      </c>
      <c r="G98" s="7">
        <f t="shared" si="5"/>
        <v>9.3813612949107323</v>
      </c>
    </row>
    <row r="99" spans="1:7" ht="16" thickBot="1">
      <c r="A99" s="4">
        <v>92</v>
      </c>
      <c r="B99" s="4">
        <v>16.153662971284785</v>
      </c>
      <c r="C99" s="4">
        <v>28.75715655900472</v>
      </c>
      <c r="E99" s="2">
        <f t="shared" si="3"/>
        <v>0</v>
      </c>
      <c r="F99" s="2">
        <f t="shared" si="4"/>
        <v>1</v>
      </c>
      <c r="G99" s="7">
        <f t="shared" si="5"/>
        <v>12.603493587719935</v>
      </c>
    </row>
    <row r="100" spans="1:7" ht="16" thickBot="1">
      <c r="A100" s="4">
        <v>93</v>
      </c>
      <c r="B100" s="4">
        <v>11.528624371095102</v>
      </c>
      <c r="C100" s="4">
        <v>31.166984522752127</v>
      </c>
      <c r="E100" s="2">
        <f t="shared" si="3"/>
        <v>0</v>
      </c>
      <c r="F100" s="2">
        <f t="shared" si="4"/>
        <v>1</v>
      </c>
      <c r="G100" s="7">
        <f t="shared" si="5"/>
        <v>19.638360151657025</v>
      </c>
    </row>
    <row r="101" spans="1:7" ht="16" thickBot="1">
      <c r="A101" s="4">
        <v>94</v>
      </c>
      <c r="B101" s="4">
        <v>9.5680610610626005</v>
      </c>
      <c r="C101" s="4">
        <v>23.115679512432621</v>
      </c>
      <c r="E101" s="2">
        <f t="shared" si="3"/>
        <v>0</v>
      </c>
      <c r="F101" s="2">
        <f t="shared" si="4"/>
        <v>1</v>
      </c>
      <c r="G101" s="7">
        <f t="shared" si="5"/>
        <v>13.54761845137002</v>
      </c>
    </row>
    <row r="102" spans="1:7" ht="16" thickBot="1">
      <c r="A102" s="4">
        <v>95</v>
      </c>
      <c r="B102" s="4">
        <v>21.333861388921878</v>
      </c>
      <c r="C102" s="4">
        <v>24.407249867618589</v>
      </c>
      <c r="E102" s="2">
        <f t="shared" si="3"/>
        <v>0</v>
      </c>
      <c r="F102" s="2">
        <f t="shared" si="4"/>
        <v>1</v>
      </c>
      <c r="G102" s="7">
        <f t="shared" si="5"/>
        <v>3.0733884786967103</v>
      </c>
    </row>
    <row r="103" spans="1:7" ht="16" thickBot="1">
      <c r="A103" s="4">
        <v>96</v>
      </c>
      <c r="B103" s="4">
        <v>14.91377099718655</v>
      </c>
      <c r="C103" s="4">
        <v>22.366368719829048</v>
      </c>
      <c r="E103" s="2">
        <f t="shared" si="3"/>
        <v>0</v>
      </c>
      <c r="F103" s="2">
        <f t="shared" si="4"/>
        <v>1</v>
      </c>
      <c r="G103" s="7">
        <f t="shared" si="5"/>
        <v>7.4525977226424978</v>
      </c>
    </row>
    <row r="104" spans="1:7" ht="16" thickBot="1">
      <c r="A104" s="4">
        <v>97</v>
      </c>
      <c r="B104" s="4">
        <v>13.235336018166739</v>
      </c>
      <c r="C104" s="4">
        <v>14.216200797908598</v>
      </c>
      <c r="E104" s="2">
        <f t="shared" si="3"/>
        <v>0</v>
      </c>
      <c r="F104" s="2">
        <f t="shared" si="4"/>
        <v>1</v>
      </c>
      <c r="G104" s="7">
        <f t="shared" si="5"/>
        <v>0.98086477974185904</v>
      </c>
    </row>
    <row r="105" spans="1:7" ht="16" thickBot="1">
      <c r="A105" s="4">
        <v>98</v>
      </c>
      <c r="B105" s="4">
        <v>16.22984129269075</v>
      </c>
      <c r="C105" s="4">
        <v>37.74858014167981</v>
      </c>
      <c r="E105" s="2">
        <f t="shared" si="3"/>
        <v>0</v>
      </c>
      <c r="F105" s="2">
        <f t="shared" si="4"/>
        <v>1</v>
      </c>
      <c r="G105" s="7">
        <f t="shared" si="5"/>
        <v>21.518738848989059</v>
      </c>
    </row>
    <row r="106" spans="1:7" ht="16" thickBot="1">
      <c r="A106" s="4">
        <v>99</v>
      </c>
      <c r="B106" s="4">
        <v>21.569712606765172</v>
      </c>
      <c r="C106" s="4">
        <v>24.086655851853152</v>
      </c>
      <c r="E106" s="2">
        <f t="shared" si="3"/>
        <v>0</v>
      </c>
      <c r="F106" s="2">
        <f t="shared" si="4"/>
        <v>1</v>
      </c>
      <c r="G106" s="7">
        <f t="shared" si="5"/>
        <v>2.5169432450879796</v>
      </c>
    </row>
    <row r="107" spans="1:7" ht="16" thickBot="1">
      <c r="A107" s="4">
        <v>100</v>
      </c>
      <c r="B107" s="4">
        <v>15.840076044328118</v>
      </c>
      <c r="C107" s="4">
        <v>26.751870573883675</v>
      </c>
      <c r="E107" s="2">
        <f t="shared" si="3"/>
        <v>0</v>
      </c>
      <c r="F107" s="2">
        <f t="shared" si="4"/>
        <v>1</v>
      </c>
      <c r="G107" s="7">
        <f t="shared" si="5"/>
        <v>10.911794529555557</v>
      </c>
    </row>
    <row r="108" spans="1:7" ht="16" thickBot="1">
      <c r="A108" s="4">
        <v>101</v>
      </c>
      <c r="B108" s="4">
        <v>16.021508777615797</v>
      </c>
      <c r="C108" s="4">
        <v>31.597477521381101</v>
      </c>
      <c r="E108" s="2">
        <f t="shared" si="3"/>
        <v>0</v>
      </c>
      <c r="F108" s="2">
        <f t="shared" si="4"/>
        <v>1</v>
      </c>
      <c r="G108" s="7">
        <f t="shared" si="5"/>
        <v>15.575968743765305</v>
      </c>
    </row>
    <row r="109" spans="1:7" ht="16" thickBot="1">
      <c r="A109" s="4">
        <v>102</v>
      </c>
      <c r="B109" s="4">
        <v>5.136917569199781</v>
      </c>
      <c r="C109" s="4">
        <v>18.773234613211322</v>
      </c>
      <c r="E109" s="2">
        <f t="shared" si="3"/>
        <v>0</v>
      </c>
      <c r="F109" s="2">
        <f t="shared" si="4"/>
        <v>1</v>
      </c>
      <c r="G109" s="7">
        <f t="shared" si="5"/>
        <v>13.636317044011541</v>
      </c>
    </row>
    <row r="110" spans="1:7" ht="16" thickBot="1">
      <c r="A110" s="4">
        <v>103</v>
      </c>
      <c r="B110" s="4">
        <v>19.355049154644021</v>
      </c>
      <c r="C110" s="4">
        <v>24.465103048479961</v>
      </c>
      <c r="E110" s="2">
        <f t="shared" si="3"/>
        <v>0</v>
      </c>
      <c r="F110" s="2">
        <f t="shared" si="4"/>
        <v>1</v>
      </c>
      <c r="G110" s="7">
        <f t="shared" si="5"/>
        <v>5.1100538938359392</v>
      </c>
    </row>
    <row r="111" spans="1:7" ht="16" thickBot="1">
      <c r="A111" s="4">
        <v>104</v>
      </c>
      <c r="B111" s="4">
        <v>22.719199248133144</v>
      </c>
      <c r="C111" s="4">
        <v>27.843060165200207</v>
      </c>
      <c r="E111" s="2">
        <f t="shared" si="3"/>
        <v>0</v>
      </c>
      <c r="F111" s="2">
        <f t="shared" si="4"/>
        <v>1</v>
      </c>
      <c r="G111" s="7">
        <f t="shared" si="5"/>
        <v>5.1238609170670628</v>
      </c>
    </row>
    <row r="112" spans="1:7" ht="16" thickBot="1">
      <c r="A112" s="4">
        <v>105</v>
      </c>
      <c r="B112" s="4">
        <v>24.114070854090215</v>
      </c>
      <c r="C112" s="4">
        <v>26.591677354800474</v>
      </c>
      <c r="E112" s="2">
        <f t="shared" si="3"/>
        <v>0</v>
      </c>
      <c r="F112" s="2">
        <f t="shared" si="4"/>
        <v>1</v>
      </c>
      <c r="G112" s="7">
        <f t="shared" si="5"/>
        <v>2.4776065007102588</v>
      </c>
    </row>
    <row r="113" spans="1:7" ht="16" thickBot="1">
      <c r="A113" s="4">
        <v>106</v>
      </c>
      <c r="B113" s="4">
        <v>21.180929984914794</v>
      </c>
      <c r="C113" s="4">
        <v>42.607832488712475</v>
      </c>
      <c r="E113" s="2">
        <f t="shared" si="3"/>
        <v>0</v>
      </c>
      <c r="F113" s="2">
        <f t="shared" si="4"/>
        <v>1</v>
      </c>
      <c r="G113" s="7">
        <f t="shared" si="5"/>
        <v>21.426902503797681</v>
      </c>
    </row>
    <row r="114" spans="1:7" ht="16" thickBot="1">
      <c r="A114" s="4">
        <v>107</v>
      </c>
      <c r="B114" s="4">
        <v>19.757136296824331</v>
      </c>
      <c r="C114" s="4">
        <v>21.751092189583453</v>
      </c>
      <c r="E114" s="2">
        <f t="shared" si="3"/>
        <v>0</v>
      </c>
      <c r="F114" s="2">
        <f t="shared" si="4"/>
        <v>1</v>
      </c>
      <c r="G114" s="7">
        <f t="shared" si="5"/>
        <v>1.9939558927591214</v>
      </c>
    </row>
    <row r="115" spans="1:7" ht="16" thickBot="1">
      <c r="A115" s="4">
        <v>108</v>
      </c>
      <c r="B115" s="4">
        <v>25.487385990453845</v>
      </c>
      <c r="C115" s="4">
        <v>18.4802430363935</v>
      </c>
      <c r="E115" s="2">
        <f t="shared" si="3"/>
        <v>1</v>
      </c>
      <c r="F115" s="2">
        <f t="shared" si="4"/>
        <v>0</v>
      </c>
      <c r="G115" s="7">
        <f t="shared" si="5"/>
        <v>7.0071429540603454</v>
      </c>
    </row>
    <row r="116" spans="1:7" ht="16" thickBot="1">
      <c r="A116" s="4">
        <v>109</v>
      </c>
      <c r="B116" s="4">
        <v>16.503945855381026</v>
      </c>
      <c r="C116" s="4">
        <v>23.234883459434862</v>
      </c>
      <c r="E116" s="2">
        <f t="shared" si="3"/>
        <v>0</v>
      </c>
      <c r="F116" s="2">
        <f t="shared" si="4"/>
        <v>1</v>
      </c>
      <c r="G116" s="7">
        <f t="shared" si="5"/>
        <v>6.7309376040538353</v>
      </c>
    </row>
    <row r="117" spans="1:7" ht="16" thickBot="1">
      <c r="A117" s="4">
        <v>110</v>
      </c>
      <c r="B117" s="4">
        <v>24.892416079711904</v>
      </c>
      <c r="C117" s="4">
        <v>28.74143275541401</v>
      </c>
      <c r="E117" s="2">
        <f t="shared" si="3"/>
        <v>0</v>
      </c>
      <c r="F117" s="2">
        <f t="shared" si="4"/>
        <v>1</v>
      </c>
      <c r="G117" s="7">
        <f t="shared" si="5"/>
        <v>3.8490166757021065</v>
      </c>
    </row>
    <row r="118" spans="1:7" ht="16" thickBot="1">
      <c r="A118" s="4">
        <v>111</v>
      </c>
      <c r="B118" s="4">
        <v>14.552502589531194</v>
      </c>
      <c r="C118" s="4">
        <v>16.153945380010875</v>
      </c>
      <c r="E118" s="2">
        <f t="shared" si="3"/>
        <v>0</v>
      </c>
      <c r="F118" s="2">
        <f t="shared" si="4"/>
        <v>1</v>
      </c>
      <c r="G118" s="7">
        <f t="shared" si="5"/>
        <v>1.6014427904796804</v>
      </c>
    </row>
    <row r="119" spans="1:7" ht="16" thickBot="1">
      <c r="A119" s="4">
        <v>112</v>
      </c>
      <c r="B119" s="4">
        <v>6.7282867101586188</v>
      </c>
      <c r="C119" s="4">
        <v>29.479549553843484</v>
      </c>
      <c r="E119" s="2">
        <f t="shared" si="3"/>
        <v>0</v>
      </c>
      <c r="F119" s="2">
        <f t="shared" si="4"/>
        <v>1</v>
      </c>
      <c r="G119" s="7">
        <f t="shared" si="5"/>
        <v>22.751262843684863</v>
      </c>
    </row>
    <row r="120" spans="1:7" ht="16" thickBot="1">
      <c r="A120" s="4">
        <v>113</v>
      </c>
      <c r="B120" s="4">
        <v>11.766036567782825</v>
      </c>
      <c r="C120" s="4">
        <v>27.253232376701941</v>
      </c>
      <c r="E120" s="2">
        <f t="shared" si="3"/>
        <v>0</v>
      </c>
      <c r="F120" s="2">
        <f t="shared" si="4"/>
        <v>1</v>
      </c>
      <c r="G120" s="7">
        <f t="shared" si="5"/>
        <v>15.487195808919116</v>
      </c>
    </row>
    <row r="121" spans="1:7" ht="16" thickBot="1">
      <c r="A121" s="4">
        <v>114</v>
      </c>
      <c r="B121" s="4">
        <v>22.340116878711676</v>
      </c>
      <c r="C121" s="4">
        <v>25.275458370048554</v>
      </c>
      <c r="E121" s="2">
        <f t="shared" si="3"/>
        <v>0</v>
      </c>
      <c r="F121" s="2">
        <f t="shared" si="4"/>
        <v>1</v>
      </c>
      <c r="G121" s="7">
        <f t="shared" si="5"/>
        <v>2.9353414913368781</v>
      </c>
    </row>
    <row r="122" spans="1:7" ht="16" thickBot="1">
      <c r="A122" s="4">
        <v>115</v>
      </c>
      <c r="B122" s="4">
        <v>28.343960060500972</v>
      </c>
      <c r="C122" s="4">
        <v>37.64988928251104</v>
      </c>
      <c r="E122" s="2">
        <f t="shared" si="3"/>
        <v>0</v>
      </c>
      <c r="F122" s="2">
        <f t="shared" si="4"/>
        <v>1</v>
      </c>
      <c r="G122" s="7">
        <f t="shared" si="5"/>
        <v>9.305929222010068</v>
      </c>
    </row>
    <row r="123" spans="1:7" ht="16" thickBot="1">
      <c r="A123" s="4">
        <v>116</v>
      </c>
      <c r="B123" s="4">
        <v>20.065199886682066</v>
      </c>
      <c r="C123" s="4">
        <v>11.074842615273759</v>
      </c>
      <c r="E123" s="2">
        <f t="shared" si="3"/>
        <v>1</v>
      </c>
      <c r="F123" s="2">
        <f t="shared" si="4"/>
        <v>0</v>
      </c>
      <c r="G123" s="7">
        <f t="shared" si="5"/>
        <v>8.9903572714083069</v>
      </c>
    </row>
    <row r="124" spans="1:7" ht="16" thickBot="1">
      <c r="A124" s="4">
        <v>117</v>
      </c>
      <c r="B124" s="4">
        <v>20.273943561709221</v>
      </c>
      <c r="C124" s="4">
        <v>19.188205510667327</v>
      </c>
      <c r="E124" s="2">
        <f t="shared" si="3"/>
        <v>1</v>
      </c>
      <c r="F124" s="2">
        <f t="shared" si="4"/>
        <v>0</v>
      </c>
      <c r="G124" s="7">
        <f t="shared" si="5"/>
        <v>1.0857380510418935</v>
      </c>
    </row>
    <row r="125" spans="1:7" ht="16" thickBot="1">
      <c r="A125" s="4">
        <v>118</v>
      </c>
      <c r="B125" s="4">
        <v>20.055615311718412</v>
      </c>
      <c r="C125" s="4">
        <v>19.912110448436344</v>
      </c>
      <c r="E125" s="2">
        <f t="shared" si="3"/>
        <v>1</v>
      </c>
      <c r="F125" s="2">
        <f t="shared" si="4"/>
        <v>0</v>
      </c>
      <c r="G125" s="7">
        <f t="shared" si="5"/>
        <v>0.14350486328206813</v>
      </c>
    </row>
    <row r="126" spans="1:7" ht="16" thickBot="1">
      <c r="A126" s="4">
        <v>119</v>
      </c>
      <c r="B126" s="4">
        <v>24.775489750548928</v>
      </c>
      <c r="C126" s="4">
        <v>41.769176593144437</v>
      </c>
      <c r="E126" s="2">
        <f t="shared" si="3"/>
        <v>0</v>
      </c>
      <c r="F126" s="2">
        <f t="shared" si="4"/>
        <v>1</v>
      </c>
      <c r="G126" s="7">
        <f t="shared" si="5"/>
        <v>16.993686842595508</v>
      </c>
    </row>
    <row r="127" spans="1:7" ht="16" thickBot="1">
      <c r="A127" s="4">
        <v>120</v>
      </c>
      <c r="B127" s="4">
        <v>11.447491926903226</v>
      </c>
      <c r="C127" s="4">
        <v>32.354116641994274</v>
      </c>
      <c r="E127" s="2">
        <f t="shared" si="3"/>
        <v>0</v>
      </c>
      <c r="F127" s="2">
        <f t="shared" si="4"/>
        <v>1</v>
      </c>
      <c r="G127" s="7">
        <f t="shared" si="5"/>
        <v>20.906624715091048</v>
      </c>
    </row>
    <row r="128" spans="1:7" ht="16" thickBot="1">
      <c r="A128" s="4">
        <v>121</v>
      </c>
      <c r="B128" s="4">
        <v>17.809756911892372</v>
      </c>
      <c r="C128" s="4">
        <v>26.711560289659442</v>
      </c>
      <c r="E128" s="2">
        <f t="shared" si="3"/>
        <v>0</v>
      </c>
      <c r="F128" s="2">
        <f t="shared" si="4"/>
        <v>1</v>
      </c>
      <c r="G128" s="7">
        <f t="shared" si="5"/>
        <v>8.9018033777670702</v>
      </c>
    </row>
    <row r="129" spans="1:7" ht="16" thickBot="1">
      <c r="A129" s="4">
        <v>122</v>
      </c>
      <c r="B129" s="4">
        <v>12.436714076384339</v>
      </c>
      <c r="C129" s="4">
        <v>19.132692649108222</v>
      </c>
      <c r="E129" s="2">
        <f t="shared" si="3"/>
        <v>0</v>
      </c>
      <c r="F129" s="2">
        <f t="shared" si="4"/>
        <v>1</v>
      </c>
      <c r="G129" s="7">
        <f t="shared" si="5"/>
        <v>6.6959785727238827</v>
      </c>
    </row>
    <row r="130" spans="1:7" ht="16" thickBot="1">
      <c r="A130" s="4">
        <v>123</v>
      </c>
      <c r="B130" s="4">
        <v>15.17348185077455</v>
      </c>
      <c r="C130" s="4">
        <v>24.37330681345664</v>
      </c>
      <c r="E130" s="2">
        <f t="shared" si="3"/>
        <v>0</v>
      </c>
      <c r="F130" s="2">
        <f t="shared" si="4"/>
        <v>1</v>
      </c>
      <c r="G130" s="7">
        <f t="shared" si="5"/>
        <v>9.19982496268209</v>
      </c>
    </row>
    <row r="131" spans="1:7" ht="16" thickBot="1">
      <c r="A131" s="4">
        <v>124</v>
      </c>
      <c r="B131" s="4">
        <v>16.624081369833728</v>
      </c>
      <c r="C131" s="4">
        <v>21.58125597286444</v>
      </c>
      <c r="E131" s="2">
        <f t="shared" si="3"/>
        <v>0</v>
      </c>
      <c r="F131" s="2">
        <f t="shared" si="4"/>
        <v>1</v>
      </c>
      <c r="G131" s="7">
        <f t="shared" si="5"/>
        <v>4.9571746030307118</v>
      </c>
    </row>
    <row r="132" spans="1:7" ht="16" thickBot="1">
      <c r="A132" s="4">
        <v>125</v>
      </c>
      <c r="B132" s="4">
        <v>25.368128503967579</v>
      </c>
      <c r="C132" s="4">
        <v>28.713282505940423</v>
      </c>
      <c r="E132" s="2">
        <f t="shared" si="3"/>
        <v>0</v>
      </c>
      <c r="F132" s="2">
        <f t="shared" si="4"/>
        <v>1</v>
      </c>
      <c r="G132" s="7">
        <f t="shared" si="5"/>
        <v>3.3451540019728441</v>
      </c>
    </row>
    <row r="133" spans="1:7" ht="16" thickBot="1">
      <c r="A133" s="4">
        <v>126</v>
      </c>
      <c r="B133" s="4">
        <v>8.1514594602381507</v>
      </c>
      <c r="C133" s="4">
        <v>26.279412098415396</v>
      </c>
      <c r="E133" s="2">
        <f t="shared" si="3"/>
        <v>0</v>
      </c>
      <c r="F133" s="2">
        <f t="shared" si="4"/>
        <v>1</v>
      </c>
      <c r="G133" s="7">
        <f t="shared" si="5"/>
        <v>18.127952638177245</v>
      </c>
    </row>
    <row r="134" spans="1:7" ht="16" thickBot="1">
      <c r="A134" s="4">
        <v>127</v>
      </c>
      <c r="B134" s="4">
        <v>20.365873454542673</v>
      </c>
      <c r="C134" s="4">
        <v>25.510037179601952</v>
      </c>
      <c r="E134" s="2">
        <f t="shared" si="3"/>
        <v>0</v>
      </c>
      <c r="F134" s="2">
        <f t="shared" si="4"/>
        <v>1</v>
      </c>
      <c r="G134" s="7">
        <f t="shared" si="5"/>
        <v>5.1441637250592791</v>
      </c>
    </row>
    <row r="135" spans="1:7" ht="16" thickBot="1">
      <c r="A135" s="4">
        <v>128</v>
      </c>
      <c r="B135" s="4">
        <v>24.522565903762626</v>
      </c>
      <c r="C135" s="4">
        <v>30.038824884675854</v>
      </c>
      <c r="E135" s="2">
        <f t="shared" si="3"/>
        <v>0</v>
      </c>
      <c r="F135" s="2">
        <f t="shared" si="4"/>
        <v>1</v>
      </c>
      <c r="G135" s="7">
        <f t="shared" si="5"/>
        <v>5.5162589809132285</v>
      </c>
    </row>
    <row r="136" spans="1:7" ht="16" thickBot="1">
      <c r="A136" s="4">
        <v>129</v>
      </c>
      <c r="B136" s="4">
        <v>22.821252313842603</v>
      </c>
      <c r="C136" s="4">
        <v>31.942866259488547</v>
      </c>
      <c r="E136" s="2">
        <f t="shared" ref="E136:E199" si="6">IF(B136&gt;C136, 1, 0)</f>
        <v>0</v>
      </c>
      <c r="F136" s="2">
        <f t="shared" ref="F136:F199" si="7">IF(B136&lt;C136, 1, 0)</f>
        <v>1</v>
      </c>
      <c r="G136" s="7">
        <f t="shared" ref="G136:G199" si="8">IF(B136&gt;C136,B136-C136,C136-B136)</f>
        <v>9.1216139456459437</v>
      </c>
    </row>
    <row r="137" spans="1:7" ht="16" thickBot="1">
      <c r="A137" s="4">
        <v>130</v>
      </c>
      <c r="B137" s="4">
        <v>18.837160408293357</v>
      </c>
      <c r="C137" s="4">
        <v>29.769289340822148</v>
      </c>
      <c r="E137" s="2">
        <f t="shared" si="6"/>
        <v>0</v>
      </c>
      <c r="F137" s="2">
        <f t="shared" si="7"/>
        <v>1</v>
      </c>
      <c r="G137" s="7">
        <f t="shared" si="8"/>
        <v>10.932128932528791</v>
      </c>
    </row>
    <row r="138" spans="1:7" ht="16" thickBot="1">
      <c r="A138" s="4">
        <v>131</v>
      </c>
      <c r="B138" s="4">
        <v>23.561858256824998</v>
      </c>
      <c r="C138" s="4">
        <v>15.43414124178922</v>
      </c>
      <c r="E138" s="2">
        <f t="shared" si="6"/>
        <v>1</v>
      </c>
      <c r="F138" s="2">
        <f t="shared" si="7"/>
        <v>0</v>
      </c>
      <c r="G138" s="7">
        <f t="shared" si="8"/>
        <v>8.1277170150357776</v>
      </c>
    </row>
    <row r="139" spans="1:7" ht="16" thickBot="1">
      <c r="A139" s="4">
        <v>132</v>
      </c>
      <c r="B139" s="4">
        <v>23.87460466243401</v>
      </c>
      <c r="C139" s="4">
        <v>22.804824433190603</v>
      </c>
      <c r="E139" s="2">
        <f t="shared" si="6"/>
        <v>1</v>
      </c>
      <c r="F139" s="2">
        <f t="shared" si="7"/>
        <v>0</v>
      </c>
      <c r="G139" s="7">
        <f t="shared" si="8"/>
        <v>1.0697802292434062</v>
      </c>
    </row>
    <row r="140" spans="1:7" ht="16" thickBot="1">
      <c r="A140" s="4">
        <v>133</v>
      </c>
      <c r="B140" s="4">
        <v>13.835056010502317</v>
      </c>
      <c r="C140" s="4">
        <v>35.357931892404608</v>
      </c>
      <c r="E140" s="2">
        <f t="shared" si="6"/>
        <v>0</v>
      </c>
      <c r="F140" s="2">
        <f t="shared" si="7"/>
        <v>1</v>
      </c>
      <c r="G140" s="7">
        <f t="shared" si="8"/>
        <v>21.522875881902291</v>
      </c>
    </row>
    <row r="141" spans="1:7" ht="16" thickBot="1">
      <c r="A141" s="4">
        <v>134</v>
      </c>
      <c r="B141" s="4">
        <v>14.368208731942927</v>
      </c>
      <c r="C141" s="4">
        <v>27.241911549298823</v>
      </c>
      <c r="E141" s="2">
        <f t="shared" si="6"/>
        <v>0</v>
      </c>
      <c r="F141" s="2">
        <f t="shared" si="7"/>
        <v>1</v>
      </c>
      <c r="G141" s="7">
        <f t="shared" si="8"/>
        <v>12.873702817355896</v>
      </c>
    </row>
    <row r="142" spans="1:7" ht="16" thickBot="1">
      <c r="A142" s="4">
        <v>135</v>
      </c>
      <c r="B142" s="4">
        <v>11.969473341768847</v>
      </c>
      <c r="C142" s="4">
        <v>22.005596079761162</v>
      </c>
      <c r="E142" s="2">
        <f t="shared" si="6"/>
        <v>0</v>
      </c>
      <c r="F142" s="2">
        <f t="shared" si="7"/>
        <v>1</v>
      </c>
      <c r="G142" s="7">
        <f t="shared" si="8"/>
        <v>10.036122737992315</v>
      </c>
    </row>
    <row r="143" spans="1:7" ht="16" thickBot="1">
      <c r="A143" s="4">
        <v>136</v>
      </c>
      <c r="B143" s="4">
        <v>10.569142948930088</v>
      </c>
      <c r="C143" s="4">
        <v>29.905195219749686</v>
      </c>
      <c r="E143" s="2">
        <f t="shared" si="6"/>
        <v>0</v>
      </c>
      <c r="F143" s="2">
        <f t="shared" si="7"/>
        <v>1</v>
      </c>
      <c r="G143" s="7">
        <f t="shared" si="8"/>
        <v>19.3360522708196</v>
      </c>
    </row>
    <row r="144" spans="1:7" ht="16" thickBot="1">
      <c r="A144" s="4">
        <v>137</v>
      </c>
      <c r="B144" s="4">
        <v>10.952974102584054</v>
      </c>
      <c r="C144" s="4">
        <v>24.682405308647592</v>
      </c>
      <c r="E144" s="2">
        <f t="shared" si="6"/>
        <v>0</v>
      </c>
      <c r="F144" s="2">
        <f t="shared" si="7"/>
        <v>1</v>
      </c>
      <c r="G144" s="7">
        <f t="shared" si="8"/>
        <v>13.729431206063538</v>
      </c>
    </row>
    <row r="145" spans="1:7" ht="16" thickBot="1">
      <c r="A145" s="4">
        <v>138</v>
      </c>
      <c r="B145" s="4">
        <v>22.224874894067639</v>
      </c>
      <c r="C145" s="4">
        <v>35.081611276683589</v>
      </c>
      <c r="E145" s="2">
        <f t="shared" si="6"/>
        <v>0</v>
      </c>
      <c r="F145" s="2">
        <f t="shared" si="7"/>
        <v>1</v>
      </c>
      <c r="G145" s="7">
        <f t="shared" si="8"/>
        <v>12.856736382615949</v>
      </c>
    </row>
    <row r="146" spans="1:7" ht="16" thickBot="1">
      <c r="A146" s="4">
        <v>139</v>
      </c>
      <c r="B146" s="4">
        <v>10.416648654760841</v>
      </c>
      <c r="C146" s="4">
        <v>34.207353657550286</v>
      </c>
      <c r="E146" s="2">
        <f t="shared" si="6"/>
        <v>0</v>
      </c>
      <c r="F146" s="2">
        <f t="shared" si="7"/>
        <v>1</v>
      </c>
      <c r="G146" s="7">
        <f t="shared" si="8"/>
        <v>23.790705002789444</v>
      </c>
    </row>
    <row r="147" spans="1:7" ht="16" thickBot="1">
      <c r="A147" s="4">
        <v>140</v>
      </c>
      <c r="B147" s="4">
        <v>15.674704418165449</v>
      </c>
      <c r="C147" s="4">
        <v>24.713819543179895</v>
      </c>
      <c r="E147" s="2">
        <f t="shared" si="6"/>
        <v>0</v>
      </c>
      <c r="F147" s="2">
        <f t="shared" si="7"/>
        <v>1</v>
      </c>
      <c r="G147" s="7">
        <f t="shared" si="8"/>
        <v>9.0391151250144457</v>
      </c>
    </row>
    <row r="148" spans="1:7" ht="16" thickBot="1">
      <c r="A148" s="4">
        <v>141</v>
      </c>
      <c r="B148" s="4">
        <v>0.15031716342671331</v>
      </c>
      <c r="C148" s="4">
        <v>20.676762169381277</v>
      </c>
      <c r="E148" s="2">
        <f t="shared" si="6"/>
        <v>0</v>
      </c>
      <c r="F148" s="2">
        <f t="shared" si="7"/>
        <v>1</v>
      </c>
      <c r="G148" s="7">
        <f t="shared" si="8"/>
        <v>20.526445005954564</v>
      </c>
    </row>
    <row r="149" spans="1:7" ht="16" thickBot="1">
      <c r="A149" s="4">
        <v>142</v>
      </c>
      <c r="B149" s="4">
        <v>26.909640621778333</v>
      </c>
      <c r="C149" s="4">
        <v>33.745674086345055</v>
      </c>
      <c r="E149" s="2">
        <f t="shared" si="6"/>
        <v>0</v>
      </c>
      <c r="F149" s="2">
        <f t="shared" si="7"/>
        <v>1</v>
      </c>
      <c r="G149" s="7">
        <f t="shared" si="8"/>
        <v>6.8360334645667216</v>
      </c>
    </row>
    <row r="150" spans="1:7" ht="16" thickBot="1">
      <c r="A150" s="4">
        <v>143</v>
      </c>
      <c r="B150" s="4">
        <v>22.270540799635761</v>
      </c>
      <c r="C150" s="4">
        <v>40.222575732682778</v>
      </c>
      <c r="E150" s="2">
        <f t="shared" si="6"/>
        <v>0</v>
      </c>
      <c r="F150" s="2">
        <f t="shared" si="7"/>
        <v>1</v>
      </c>
      <c r="G150" s="7">
        <f t="shared" si="8"/>
        <v>17.952034933047017</v>
      </c>
    </row>
    <row r="151" spans="1:7" ht="16" thickBot="1">
      <c r="A151" s="4">
        <v>144</v>
      </c>
      <c r="B151" s="4">
        <v>19.32864347217345</v>
      </c>
      <c r="C151" s="4">
        <v>27.992146148049397</v>
      </c>
      <c r="E151" s="2">
        <f t="shared" si="6"/>
        <v>0</v>
      </c>
      <c r="F151" s="2">
        <f t="shared" si="7"/>
        <v>1</v>
      </c>
      <c r="G151" s="7">
        <f t="shared" si="8"/>
        <v>8.6635026758759466</v>
      </c>
    </row>
    <row r="152" spans="1:7" ht="16" thickBot="1">
      <c r="A152" s="4">
        <v>145</v>
      </c>
      <c r="B152" s="4">
        <v>8.8388730657946297</v>
      </c>
      <c r="C152" s="4">
        <v>21.874719892454223</v>
      </c>
      <c r="E152" s="2">
        <f t="shared" si="6"/>
        <v>0</v>
      </c>
      <c r="F152" s="2">
        <f t="shared" si="7"/>
        <v>1</v>
      </c>
      <c r="G152" s="7">
        <f t="shared" si="8"/>
        <v>13.035846826659593</v>
      </c>
    </row>
    <row r="153" spans="1:7" ht="16" thickBot="1">
      <c r="A153" s="4">
        <v>146</v>
      </c>
      <c r="B153" s="4">
        <v>1.0594442197970615</v>
      </c>
      <c r="C153" s="4">
        <v>17.72860644181003</v>
      </c>
      <c r="E153" s="2">
        <f t="shared" si="6"/>
        <v>0</v>
      </c>
      <c r="F153" s="2">
        <f t="shared" si="7"/>
        <v>1</v>
      </c>
      <c r="G153" s="7">
        <f t="shared" si="8"/>
        <v>16.669162222012968</v>
      </c>
    </row>
    <row r="154" spans="1:7" ht="16" thickBot="1">
      <c r="A154" s="4">
        <v>147</v>
      </c>
      <c r="B154" s="4">
        <v>29.605035160389686</v>
      </c>
      <c r="C154" s="4">
        <v>30.609504255040893</v>
      </c>
      <c r="E154" s="2">
        <f t="shared" si="6"/>
        <v>0</v>
      </c>
      <c r="F154" s="2">
        <f t="shared" si="7"/>
        <v>1</v>
      </c>
      <c r="G154" s="7">
        <f t="shared" si="8"/>
        <v>1.0044690946512063</v>
      </c>
    </row>
    <row r="155" spans="1:7" ht="16" thickBot="1">
      <c r="A155" s="4">
        <v>148</v>
      </c>
      <c r="B155" s="4">
        <v>16.417422421564748</v>
      </c>
      <c r="C155" s="4">
        <v>28.801818760553097</v>
      </c>
      <c r="E155" s="2">
        <f t="shared" si="6"/>
        <v>0</v>
      </c>
      <c r="F155" s="2">
        <f t="shared" si="7"/>
        <v>1</v>
      </c>
      <c r="G155" s="7">
        <f t="shared" si="8"/>
        <v>12.384396338988349</v>
      </c>
    </row>
    <row r="156" spans="1:7" ht="16" thickBot="1">
      <c r="A156" s="4">
        <v>149</v>
      </c>
      <c r="B156" s="4">
        <v>22.124647691440796</v>
      </c>
      <c r="C156" s="4">
        <v>31.761294560100275</v>
      </c>
      <c r="E156" s="2">
        <f t="shared" si="6"/>
        <v>0</v>
      </c>
      <c r="F156" s="2">
        <f t="shared" si="7"/>
        <v>1</v>
      </c>
      <c r="G156" s="7">
        <f t="shared" si="8"/>
        <v>9.6366468686594793</v>
      </c>
    </row>
    <row r="157" spans="1:7" ht="16" thickBot="1">
      <c r="A157" s="4">
        <v>150</v>
      </c>
      <c r="B157" s="4">
        <v>14.129085124861163</v>
      </c>
      <c r="C157" s="4">
        <v>38.221892347495682</v>
      </c>
      <c r="E157" s="2">
        <f t="shared" si="6"/>
        <v>0</v>
      </c>
      <c r="F157" s="2">
        <f t="shared" si="7"/>
        <v>1</v>
      </c>
      <c r="G157" s="7">
        <f t="shared" si="8"/>
        <v>24.092807222634519</v>
      </c>
    </row>
    <row r="158" spans="1:7" ht="16" thickBot="1">
      <c r="A158" s="4">
        <v>151</v>
      </c>
      <c r="B158" s="4">
        <v>18.415518254101364</v>
      </c>
      <c r="C158" s="4">
        <v>25.033243176427135</v>
      </c>
      <c r="E158" s="2">
        <f t="shared" si="6"/>
        <v>0</v>
      </c>
      <c r="F158" s="2">
        <f t="shared" si="7"/>
        <v>1</v>
      </c>
      <c r="G158" s="7">
        <f t="shared" si="8"/>
        <v>6.6177249223257704</v>
      </c>
    </row>
    <row r="159" spans="1:7" ht="16" thickBot="1">
      <c r="A159" s="4">
        <v>152</v>
      </c>
      <c r="B159" s="4">
        <v>21.615207687551461</v>
      </c>
      <c r="C159" s="4">
        <v>40.777449241690334</v>
      </c>
      <c r="E159" s="2">
        <f t="shared" si="6"/>
        <v>0</v>
      </c>
      <c r="F159" s="2">
        <f t="shared" si="7"/>
        <v>1</v>
      </c>
      <c r="G159" s="7">
        <f t="shared" si="8"/>
        <v>19.162241554138873</v>
      </c>
    </row>
    <row r="160" spans="1:7" ht="16" thickBot="1">
      <c r="A160" s="4">
        <v>153</v>
      </c>
      <c r="B160" s="4">
        <v>21.313458045829389</v>
      </c>
      <c r="C160" s="4">
        <v>25.970902283722769</v>
      </c>
      <c r="E160" s="2">
        <f t="shared" si="6"/>
        <v>0</v>
      </c>
      <c r="F160" s="2">
        <f t="shared" si="7"/>
        <v>1</v>
      </c>
      <c r="G160" s="7">
        <f t="shared" si="8"/>
        <v>4.6574442378933796</v>
      </c>
    </row>
    <row r="161" spans="1:7" ht="16" thickBot="1">
      <c r="A161" s="4">
        <v>154</v>
      </c>
      <c r="B161" s="4">
        <v>23.161510785856962</v>
      </c>
      <c r="C161" s="4">
        <v>12.332368209843628</v>
      </c>
      <c r="E161" s="2">
        <f t="shared" si="6"/>
        <v>1</v>
      </c>
      <c r="F161" s="2">
        <f t="shared" si="7"/>
        <v>0</v>
      </c>
      <c r="G161" s="7">
        <f t="shared" si="8"/>
        <v>10.829142576013334</v>
      </c>
    </row>
    <row r="162" spans="1:7" ht="16" thickBot="1">
      <c r="A162" s="4">
        <v>155</v>
      </c>
      <c r="B162" s="4">
        <v>22.644354967858909</v>
      </c>
      <c r="C162" s="4">
        <v>24.434330538122275</v>
      </c>
      <c r="E162" s="2">
        <f t="shared" si="6"/>
        <v>0</v>
      </c>
      <c r="F162" s="2">
        <f t="shared" si="7"/>
        <v>1</v>
      </c>
      <c r="G162" s="7">
        <f t="shared" si="8"/>
        <v>1.7899755702633655</v>
      </c>
    </row>
    <row r="163" spans="1:7" ht="16" thickBot="1">
      <c r="A163" s="4">
        <v>156</v>
      </c>
      <c r="B163" s="4">
        <v>14.623105040089058</v>
      </c>
      <c r="C163" s="4">
        <v>21.249639157239592</v>
      </c>
      <c r="E163" s="2">
        <f t="shared" si="6"/>
        <v>0</v>
      </c>
      <c r="F163" s="2">
        <f t="shared" si="7"/>
        <v>1</v>
      </c>
      <c r="G163" s="7">
        <f t="shared" si="8"/>
        <v>6.6265341171505341</v>
      </c>
    </row>
    <row r="164" spans="1:7" ht="16" thickBot="1">
      <c r="A164" s="4">
        <v>157</v>
      </c>
      <c r="B164" s="4">
        <v>14.758885014316498</v>
      </c>
      <c r="C164" s="4">
        <v>16.568509094645961</v>
      </c>
      <c r="E164" s="2">
        <f t="shared" si="6"/>
        <v>0</v>
      </c>
      <c r="F164" s="2">
        <f t="shared" si="7"/>
        <v>1</v>
      </c>
      <c r="G164" s="7">
        <f t="shared" si="8"/>
        <v>1.8096240803294634</v>
      </c>
    </row>
    <row r="165" spans="1:7" ht="16" thickBot="1">
      <c r="A165" s="4">
        <v>158</v>
      </c>
      <c r="B165" s="4">
        <v>6.2978084060075812</v>
      </c>
      <c r="C165" s="4">
        <v>30.658446050653659</v>
      </c>
      <c r="E165" s="2">
        <f t="shared" si="6"/>
        <v>0</v>
      </c>
      <c r="F165" s="2">
        <f t="shared" si="7"/>
        <v>1</v>
      </c>
      <c r="G165" s="7">
        <f t="shared" si="8"/>
        <v>24.360637644646076</v>
      </c>
    </row>
    <row r="166" spans="1:7" ht="16" thickBot="1">
      <c r="A166" s="4">
        <v>159</v>
      </c>
      <c r="B166" s="4">
        <v>17.181304633286814</v>
      </c>
      <c r="C166" s="4">
        <v>30.201413162824917</v>
      </c>
      <c r="E166" s="2">
        <f t="shared" si="6"/>
        <v>0</v>
      </c>
      <c r="F166" s="2">
        <f t="shared" si="7"/>
        <v>1</v>
      </c>
      <c r="G166" s="7">
        <f t="shared" si="8"/>
        <v>13.020108529538103</v>
      </c>
    </row>
    <row r="167" spans="1:7" ht="16" thickBot="1">
      <c r="A167" s="4">
        <v>160</v>
      </c>
      <c r="B167" s="4">
        <v>14.727983688440851</v>
      </c>
      <c r="C167" s="4">
        <v>26.109914211188226</v>
      </c>
      <c r="E167" s="2">
        <f t="shared" si="6"/>
        <v>0</v>
      </c>
      <c r="F167" s="2">
        <f t="shared" si="7"/>
        <v>1</v>
      </c>
      <c r="G167" s="7">
        <f t="shared" si="8"/>
        <v>11.381930522747375</v>
      </c>
    </row>
    <row r="168" spans="1:7" ht="16" thickBot="1">
      <c r="A168" s="4">
        <v>161</v>
      </c>
      <c r="B168" s="4">
        <v>27.072540199866296</v>
      </c>
      <c r="C168" s="4">
        <v>15.840484964823906</v>
      </c>
      <c r="E168" s="2">
        <f t="shared" si="6"/>
        <v>1</v>
      </c>
      <c r="F168" s="2">
        <f t="shared" si="7"/>
        <v>0</v>
      </c>
      <c r="G168" s="7">
        <f t="shared" si="8"/>
        <v>11.23205523504239</v>
      </c>
    </row>
    <row r="169" spans="1:7" ht="16" thickBot="1">
      <c r="A169" s="4">
        <v>162</v>
      </c>
      <c r="B169" s="4">
        <v>21.380352256080613</v>
      </c>
      <c r="C169" s="4">
        <v>24.106717951969777</v>
      </c>
      <c r="E169" s="2">
        <f t="shared" si="6"/>
        <v>0</v>
      </c>
      <c r="F169" s="2">
        <f t="shared" si="7"/>
        <v>1</v>
      </c>
      <c r="G169" s="7">
        <f t="shared" si="8"/>
        <v>2.7263656958891644</v>
      </c>
    </row>
    <row r="170" spans="1:7" ht="16" thickBot="1">
      <c r="A170" s="4">
        <v>163</v>
      </c>
      <c r="B170" s="4">
        <v>10.43516712799325</v>
      </c>
      <c r="C170" s="4">
        <v>34.916869160162008</v>
      </c>
      <c r="E170" s="2">
        <f t="shared" si="6"/>
        <v>0</v>
      </c>
      <c r="F170" s="2">
        <f t="shared" si="7"/>
        <v>1</v>
      </c>
      <c r="G170" s="7">
        <f t="shared" si="8"/>
        <v>24.481702032168759</v>
      </c>
    </row>
    <row r="171" spans="1:7" ht="16" thickBot="1">
      <c r="A171" s="4">
        <v>164</v>
      </c>
      <c r="B171" s="4">
        <v>15.917390859881088</v>
      </c>
      <c r="C171" s="4">
        <v>30.175576012573725</v>
      </c>
      <c r="E171" s="2">
        <f t="shared" si="6"/>
        <v>0</v>
      </c>
      <c r="F171" s="2">
        <f t="shared" si="7"/>
        <v>1</v>
      </c>
      <c r="G171" s="7">
        <f t="shared" si="8"/>
        <v>14.258185152692636</v>
      </c>
    </row>
    <row r="172" spans="1:7" ht="16" thickBot="1">
      <c r="A172" s="4">
        <v>165</v>
      </c>
      <c r="B172" s="4">
        <v>16.241201893161957</v>
      </c>
      <c r="C172" s="4">
        <v>38.789777638616769</v>
      </c>
      <c r="E172" s="2">
        <f t="shared" si="6"/>
        <v>0</v>
      </c>
      <c r="F172" s="2">
        <f t="shared" si="7"/>
        <v>1</v>
      </c>
      <c r="G172" s="7">
        <f t="shared" si="8"/>
        <v>22.548575745454812</v>
      </c>
    </row>
    <row r="173" spans="1:7" ht="16" thickBot="1">
      <c r="A173" s="4">
        <v>166</v>
      </c>
      <c r="B173" s="4">
        <v>9.3511907956541904</v>
      </c>
      <c r="C173" s="4">
        <v>38.782171810161998</v>
      </c>
      <c r="E173" s="2">
        <f t="shared" si="6"/>
        <v>0</v>
      </c>
      <c r="F173" s="2">
        <f t="shared" si="7"/>
        <v>1</v>
      </c>
      <c r="G173" s="7">
        <f t="shared" si="8"/>
        <v>29.430981014507807</v>
      </c>
    </row>
    <row r="174" spans="1:7" ht="16" thickBot="1">
      <c r="A174" s="4">
        <v>167</v>
      </c>
      <c r="B174" s="4">
        <v>17.232681324656681</v>
      </c>
      <c r="C174" s="4">
        <v>40.196571884527231</v>
      </c>
      <c r="E174" s="2">
        <f t="shared" si="6"/>
        <v>0</v>
      </c>
      <c r="F174" s="2">
        <f t="shared" si="7"/>
        <v>1</v>
      </c>
      <c r="G174" s="7">
        <f t="shared" si="8"/>
        <v>22.963890559870549</v>
      </c>
    </row>
    <row r="175" spans="1:7" ht="16" thickBot="1">
      <c r="A175" s="4">
        <v>168</v>
      </c>
      <c r="B175" s="4">
        <v>25.083721244542829</v>
      </c>
      <c r="C175" s="4">
        <v>20.869377823141576</v>
      </c>
      <c r="E175" s="2">
        <f t="shared" si="6"/>
        <v>1</v>
      </c>
      <c r="F175" s="2">
        <f t="shared" si="7"/>
        <v>0</v>
      </c>
      <c r="G175" s="7">
        <f t="shared" si="8"/>
        <v>4.214343421401253</v>
      </c>
    </row>
    <row r="176" spans="1:7" ht="16" thickBot="1">
      <c r="A176" s="4">
        <v>169</v>
      </c>
      <c r="B176" s="4">
        <v>26.453129129579164</v>
      </c>
      <c r="C176" s="4">
        <v>25.410210511047506</v>
      </c>
      <c r="E176" s="2">
        <f t="shared" si="6"/>
        <v>1</v>
      </c>
      <c r="F176" s="2">
        <f t="shared" si="7"/>
        <v>0</v>
      </c>
      <c r="G176" s="7">
        <f t="shared" si="8"/>
        <v>1.0429186185316581</v>
      </c>
    </row>
    <row r="177" spans="1:7" ht="16" thickBot="1">
      <c r="A177" s="4">
        <v>170</v>
      </c>
      <c r="B177" s="4">
        <v>18.377615063059714</v>
      </c>
      <c r="C177" s="4">
        <v>29.098166886700021</v>
      </c>
      <c r="E177" s="2">
        <f t="shared" si="6"/>
        <v>0</v>
      </c>
      <c r="F177" s="2">
        <f t="shared" si="7"/>
        <v>1</v>
      </c>
      <c r="G177" s="7">
        <f t="shared" si="8"/>
        <v>10.720551823640307</v>
      </c>
    </row>
    <row r="178" spans="1:7" ht="16" thickBot="1">
      <c r="A178" s="4">
        <v>171</v>
      </c>
      <c r="B178" s="4">
        <v>22.697722784483037</v>
      </c>
      <c r="C178" s="4">
        <v>29.978893026775349</v>
      </c>
      <c r="E178" s="2">
        <f t="shared" si="6"/>
        <v>0</v>
      </c>
      <c r="F178" s="2">
        <f t="shared" si="7"/>
        <v>1</v>
      </c>
      <c r="G178" s="7">
        <f t="shared" si="8"/>
        <v>7.2811702422923119</v>
      </c>
    </row>
    <row r="179" spans="1:7" ht="16" thickBot="1">
      <c r="A179" s="4">
        <v>172</v>
      </c>
      <c r="B179" s="4">
        <v>26.693854699866691</v>
      </c>
      <c r="C179" s="4">
        <v>27.683474142190029</v>
      </c>
      <c r="E179" s="2">
        <f t="shared" si="6"/>
        <v>0</v>
      </c>
      <c r="F179" s="2">
        <f t="shared" si="7"/>
        <v>1</v>
      </c>
      <c r="G179" s="7">
        <f t="shared" si="8"/>
        <v>0.98961944232333821</v>
      </c>
    </row>
    <row r="180" spans="1:7" ht="16" thickBot="1">
      <c r="A180" s="4">
        <v>173</v>
      </c>
      <c r="B180" s="4">
        <v>21.97608731944926</v>
      </c>
      <c r="C180" s="4">
        <v>32.627889676175123</v>
      </c>
      <c r="E180" s="2">
        <f t="shared" si="6"/>
        <v>0</v>
      </c>
      <c r="F180" s="2">
        <f t="shared" si="7"/>
        <v>1</v>
      </c>
      <c r="G180" s="7">
        <f t="shared" si="8"/>
        <v>10.651802356725863</v>
      </c>
    </row>
    <row r="181" spans="1:7" ht="16" thickBot="1">
      <c r="A181" s="4">
        <v>174</v>
      </c>
      <c r="B181" s="4">
        <v>16.481557055387487</v>
      </c>
      <c r="C181" s="4">
        <v>43.51720527632223</v>
      </c>
      <c r="E181" s="2">
        <f t="shared" si="6"/>
        <v>0</v>
      </c>
      <c r="F181" s="2">
        <f t="shared" si="7"/>
        <v>1</v>
      </c>
      <c r="G181" s="7">
        <f t="shared" si="8"/>
        <v>27.035648220934743</v>
      </c>
    </row>
    <row r="182" spans="1:7" ht="16" thickBot="1">
      <c r="A182" s="4">
        <v>175</v>
      </c>
      <c r="B182" s="4">
        <v>16.763927423714868</v>
      </c>
      <c r="C182" s="4">
        <v>29.698868389241639</v>
      </c>
      <c r="E182" s="2">
        <f t="shared" si="6"/>
        <v>0</v>
      </c>
      <c r="F182" s="2">
        <f t="shared" si="7"/>
        <v>1</v>
      </c>
      <c r="G182" s="7">
        <f t="shared" si="8"/>
        <v>12.934940965526771</v>
      </c>
    </row>
    <row r="183" spans="1:7" ht="16" thickBot="1">
      <c r="A183" s="4">
        <v>176</v>
      </c>
      <c r="B183" s="4">
        <v>5.9090039583837637</v>
      </c>
      <c r="C183" s="4">
        <v>25.88994635533453</v>
      </c>
      <c r="E183" s="2">
        <f t="shared" si="6"/>
        <v>0</v>
      </c>
      <c r="F183" s="2">
        <f t="shared" si="7"/>
        <v>1</v>
      </c>
      <c r="G183" s="7">
        <f t="shared" si="8"/>
        <v>19.980942396950766</v>
      </c>
    </row>
    <row r="184" spans="1:7" ht="16" thickBot="1">
      <c r="A184" s="4">
        <v>177</v>
      </c>
      <c r="B184" s="4">
        <v>23.740212189767849</v>
      </c>
      <c r="C184" s="4">
        <v>33.213353696031021</v>
      </c>
      <c r="E184" s="2">
        <f t="shared" si="6"/>
        <v>0</v>
      </c>
      <c r="F184" s="2">
        <f t="shared" si="7"/>
        <v>1</v>
      </c>
      <c r="G184" s="7">
        <f t="shared" si="8"/>
        <v>9.4731415062631719</v>
      </c>
    </row>
    <row r="185" spans="1:7" ht="16" thickBot="1">
      <c r="A185" s="4">
        <v>178</v>
      </c>
      <c r="B185" s="4">
        <v>21.209312256963802</v>
      </c>
      <c r="C185" s="4">
        <v>9.0092106140480936</v>
      </c>
      <c r="E185" s="2">
        <f t="shared" si="6"/>
        <v>1</v>
      </c>
      <c r="F185" s="2">
        <f t="shared" si="7"/>
        <v>0</v>
      </c>
      <c r="G185" s="7">
        <f t="shared" si="8"/>
        <v>12.200101642915708</v>
      </c>
    </row>
    <row r="186" spans="1:7" ht="16" thickBot="1">
      <c r="A186" s="4">
        <v>179</v>
      </c>
      <c r="B186" s="4">
        <v>25.970278811328004</v>
      </c>
      <c r="C186" s="4">
        <v>19.418640300992084</v>
      </c>
      <c r="E186" s="2">
        <f t="shared" si="6"/>
        <v>1</v>
      </c>
      <c r="F186" s="2">
        <f t="shared" si="7"/>
        <v>0</v>
      </c>
      <c r="G186" s="7">
        <f t="shared" si="8"/>
        <v>6.5516385103359198</v>
      </c>
    </row>
    <row r="187" spans="1:7" ht="16" thickBot="1">
      <c r="A187" s="4">
        <v>180</v>
      </c>
      <c r="B187" s="4">
        <v>18.374397081585272</v>
      </c>
      <c r="C187" s="4">
        <v>23.220687473562315</v>
      </c>
      <c r="E187" s="2">
        <f t="shared" si="6"/>
        <v>0</v>
      </c>
      <c r="F187" s="2">
        <f t="shared" si="7"/>
        <v>1</v>
      </c>
      <c r="G187" s="7">
        <f t="shared" si="8"/>
        <v>4.8462903919770426</v>
      </c>
    </row>
    <row r="188" spans="1:7" ht="16" thickBot="1">
      <c r="A188" s="4">
        <v>181</v>
      </c>
      <c r="B188" s="4">
        <v>34.698058244493581</v>
      </c>
      <c r="C188" s="4">
        <v>20.342431094617712</v>
      </c>
      <c r="E188" s="2">
        <f t="shared" si="6"/>
        <v>1</v>
      </c>
      <c r="F188" s="2">
        <f t="shared" si="7"/>
        <v>0</v>
      </c>
      <c r="G188" s="7">
        <f t="shared" si="8"/>
        <v>14.355627149875868</v>
      </c>
    </row>
    <row r="189" spans="1:7" ht="16" thickBot="1">
      <c r="A189" s="4">
        <v>182</v>
      </c>
      <c r="B189" s="4">
        <v>20.627839733364027</v>
      </c>
      <c r="C189" s="4">
        <v>19.810861596535432</v>
      </c>
      <c r="E189" s="2">
        <f t="shared" si="6"/>
        <v>1</v>
      </c>
      <c r="F189" s="2">
        <f t="shared" si="7"/>
        <v>0</v>
      </c>
      <c r="G189" s="7">
        <f t="shared" si="8"/>
        <v>0.81697813682859532</v>
      </c>
    </row>
    <row r="190" spans="1:7" ht="16" thickBot="1">
      <c r="A190" s="4">
        <v>183</v>
      </c>
      <c r="B190" s="4">
        <v>20.172171039578139</v>
      </c>
      <c r="C190" s="4">
        <v>14.45599948479445</v>
      </c>
      <c r="E190" s="2">
        <f t="shared" si="6"/>
        <v>1</v>
      </c>
      <c r="F190" s="2">
        <f t="shared" si="7"/>
        <v>0</v>
      </c>
      <c r="G190" s="7">
        <f t="shared" si="8"/>
        <v>5.7161715547836884</v>
      </c>
    </row>
    <row r="191" spans="1:7" ht="16" thickBot="1">
      <c r="A191" s="4">
        <v>184</v>
      </c>
      <c r="B191" s="4">
        <v>13.755361523869876</v>
      </c>
      <c r="C191" s="4">
        <v>23.770195863120264</v>
      </c>
      <c r="E191" s="2">
        <f t="shared" si="6"/>
        <v>0</v>
      </c>
      <c r="F191" s="2">
        <f t="shared" si="7"/>
        <v>1</v>
      </c>
      <c r="G191" s="7">
        <f t="shared" si="8"/>
        <v>10.014834339250388</v>
      </c>
    </row>
    <row r="192" spans="1:7" ht="16" thickBot="1">
      <c r="A192" s="4">
        <v>185</v>
      </c>
      <c r="B192" s="4">
        <v>19.088831468191326</v>
      </c>
      <c r="C192" s="4">
        <v>19.799583365430809</v>
      </c>
      <c r="E192" s="2">
        <f t="shared" si="6"/>
        <v>0</v>
      </c>
      <c r="F192" s="2">
        <f t="shared" si="7"/>
        <v>1</v>
      </c>
      <c r="G192" s="7">
        <f t="shared" si="8"/>
        <v>0.71075189723948284</v>
      </c>
    </row>
    <row r="193" spans="1:7" ht="16" thickBot="1">
      <c r="A193" s="4">
        <v>186</v>
      </c>
      <c r="B193" s="4">
        <v>22.498166971179991</v>
      </c>
      <c r="C193" s="4">
        <v>22.892013446201901</v>
      </c>
      <c r="E193" s="2">
        <f t="shared" si="6"/>
        <v>0</v>
      </c>
      <c r="F193" s="2">
        <f t="shared" si="7"/>
        <v>1</v>
      </c>
      <c r="G193" s="7">
        <f t="shared" si="8"/>
        <v>0.39384647502190973</v>
      </c>
    </row>
    <row r="194" spans="1:7" ht="16" thickBot="1">
      <c r="A194" s="4">
        <v>187</v>
      </c>
      <c r="B194" s="4">
        <v>7.729366136682799</v>
      </c>
      <c r="C194" s="4">
        <v>20.072893891415035</v>
      </c>
      <c r="E194" s="2">
        <f t="shared" si="6"/>
        <v>0</v>
      </c>
      <c r="F194" s="2">
        <f t="shared" si="7"/>
        <v>1</v>
      </c>
      <c r="G194" s="7">
        <f t="shared" si="8"/>
        <v>12.343527754732236</v>
      </c>
    </row>
    <row r="195" spans="1:7" ht="16" thickBot="1">
      <c r="A195" s="4">
        <v>188</v>
      </c>
      <c r="B195" s="4">
        <v>11.494870332255017</v>
      </c>
      <c r="C195" s="4">
        <v>28.922736217245429</v>
      </c>
      <c r="E195" s="2">
        <f t="shared" si="6"/>
        <v>0</v>
      </c>
      <c r="F195" s="2">
        <f t="shared" si="7"/>
        <v>1</v>
      </c>
      <c r="G195" s="7">
        <f t="shared" si="8"/>
        <v>17.42786588499041</v>
      </c>
    </row>
    <row r="196" spans="1:7" ht="16" thickBot="1">
      <c r="A196" s="4">
        <v>189</v>
      </c>
      <c r="B196" s="4">
        <v>26.895644639121848</v>
      </c>
      <c r="C196" s="4">
        <v>16.959438887079735</v>
      </c>
      <c r="E196" s="2">
        <f t="shared" si="6"/>
        <v>1</v>
      </c>
      <c r="F196" s="2">
        <f t="shared" si="7"/>
        <v>0</v>
      </c>
      <c r="G196" s="7">
        <f t="shared" si="8"/>
        <v>9.9362057520421132</v>
      </c>
    </row>
    <row r="197" spans="1:7" ht="16" thickBot="1">
      <c r="A197" s="4">
        <v>190</v>
      </c>
      <c r="B197" s="4">
        <v>17.336830034569306</v>
      </c>
      <c r="C197" s="4">
        <v>32.083094736952631</v>
      </c>
      <c r="E197" s="2">
        <f t="shared" si="6"/>
        <v>0</v>
      </c>
      <c r="F197" s="2">
        <f t="shared" si="7"/>
        <v>1</v>
      </c>
      <c r="G197" s="7">
        <f t="shared" si="8"/>
        <v>14.746264702383325</v>
      </c>
    </row>
    <row r="198" spans="1:7" ht="16" thickBot="1">
      <c r="A198" s="4">
        <v>191</v>
      </c>
      <c r="B198" s="4">
        <v>17.213188705191591</v>
      </c>
      <c r="C198" s="4">
        <v>24.266116011058568</v>
      </c>
      <c r="E198" s="2">
        <f t="shared" si="6"/>
        <v>0</v>
      </c>
      <c r="F198" s="2">
        <f t="shared" si="7"/>
        <v>1</v>
      </c>
      <c r="G198" s="7">
        <f t="shared" si="8"/>
        <v>7.0529273058669766</v>
      </c>
    </row>
    <row r="199" spans="1:7" ht="16" thickBot="1">
      <c r="A199" s="4">
        <v>192</v>
      </c>
      <c r="B199" s="4">
        <v>19.344540736156613</v>
      </c>
      <c r="C199" s="4">
        <v>27.613323592071026</v>
      </c>
      <c r="E199" s="2">
        <f t="shared" si="6"/>
        <v>0</v>
      </c>
      <c r="F199" s="2">
        <f t="shared" si="7"/>
        <v>1</v>
      </c>
      <c r="G199" s="7">
        <f t="shared" si="8"/>
        <v>8.268782855914413</v>
      </c>
    </row>
    <row r="200" spans="1:7" ht="16" thickBot="1">
      <c r="A200" s="4">
        <v>193</v>
      </c>
      <c r="B200" s="4">
        <v>5.6522818115413003</v>
      </c>
      <c r="C200" s="4">
        <v>27.855505437031862</v>
      </c>
      <c r="E200" s="2">
        <f t="shared" ref="E200:E263" si="9">IF(B200&gt;C200, 1, 0)</f>
        <v>0</v>
      </c>
      <c r="F200" s="2">
        <f t="shared" ref="F200:F263" si="10">IF(B200&lt;C200, 1, 0)</f>
        <v>1</v>
      </c>
      <c r="G200" s="7">
        <f t="shared" ref="G200:G263" si="11">IF(B200&gt;C200,B200-C200,C200-B200)</f>
        <v>22.203223625490562</v>
      </c>
    </row>
    <row r="201" spans="1:7" ht="16" thickBot="1">
      <c r="A201" s="4">
        <v>194</v>
      </c>
      <c r="B201" s="4">
        <v>20.064399506283799</v>
      </c>
      <c r="C201" s="4">
        <v>28.568219546260732</v>
      </c>
      <c r="E201" s="2">
        <f t="shared" si="9"/>
        <v>0</v>
      </c>
      <c r="F201" s="2">
        <f t="shared" si="10"/>
        <v>1</v>
      </c>
      <c r="G201" s="7">
        <f t="shared" si="11"/>
        <v>8.503820039976933</v>
      </c>
    </row>
    <row r="202" spans="1:7" ht="16" thickBot="1">
      <c r="A202" s="4">
        <v>195</v>
      </c>
      <c r="B202" s="4">
        <v>16.149066601424561</v>
      </c>
      <c r="C202" s="4">
        <v>37.482066153085668</v>
      </c>
      <c r="E202" s="2">
        <f t="shared" si="9"/>
        <v>0</v>
      </c>
      <c r="F202" s="2">
        <f t="shared" si="10"/>
        <v>1</v>
      </c>
      <c r="G202" s="7">
        <f t="shared" si="11"/>
        <v>21.332999551661107</v>
      </c>
    </row>
    <row r="203" spans="1:7" ht="16" thickBot="1">
      <c r="A203" s="4">
        <v>196</v>
      </c>
      <c r="B203" s="4">
        <v>18.021198923953975</v>
      </c>
      <c r="C203" s="4">
        <v>40.143681469409401</v>
      </c>
      <c r="E203" s="2">
        <f t="shared" si="9"/>
        <v>0</v>
      </c>
      <c r="F203" s="2">
        <f t="shared" si="10"/>
        <v>1</v>
      </c>
      <c r="G203" s="7">
        <f t="shared" si="11"/>
        <v>22.122482545455426</v>
      </c>
    </row>
    <row r="204" spans="1:7" ht="16" thickBot="1">
      <c r="A204" s="4">
        <v>197</v>
      </c>
      <c r="B204" s="4">
        <v>27.307148644313909</v>
      </c>
      <c r="C204" s="4">
        <v>23.627793179188707</v>
      </c>
      <c r="E204" s="2">
        <f t="shared" si="9"/>
        <v>1</v>
      </c>
      <c r="F204" s="2">
        <f t="shared" si="10"/>
        <v>0</v>
      </c>
      <c r="G204" s="7">
        <f t="shared" si="11"/>
        <v>3.6793554651252016</v>
      </c>
    </row>
    <row r="205" spans="1:7" ht="16" thickBot="1">
      <c r="A205" s="4">
        <v>198</v>
      </c>
      <c r="B205" s="4">
        <v>12.937111390313689</v>
      </c>
      <c r="C205" s="4">
        <v>25.298897538634154</v>
      </c>
      <c r="E205" s="2">
        <f t="shared" si="9"/>
        <v>0</v>
      </c>
      <c r="F205" s="2">
        <f t="shared" si="10"/>
        <v>1</v>
      </c>
      <c r="G205" s="7">
        <f t="shared" si="11"/>
        <v>12.361786148320466</v>
      </c>
    </row>
    <row r="206" spans="1:7" ht="16" thickBot="1">
      <c r="A206" s="4">
        <v>199</v>
      </c>
      <c r="B206" s="4">
        <v>18.262069844261635</v>
      </c>
      <c r="C206" s="4">
        <v>20.575135497603284</v>
      </c>
      <c r="E206" s="2">
        <f t="shared" si="9"/>
        <v>0</v>
      </c>
      <c r="F206" s="2">
        <f t="shared" si="10"/>
        <v>1</v>
      </c>
      <c r="G206" s="7">
        <f t="shared" si="11"/>
        <v>2.3130656533416492</v>
      </c>
    </row>
    <row r="207" spans="1:7" ht="16" thickBot="1">
      <c r="A207" s="4">
        <v>200</v>
      </c>
      <c r="B207" s="4">
        <v>9.7683847200086156</v>
      </c>
      <c r="C207" s="4">
        <v>28.383289540604927</v>
      </c>
      <c r="E207" s="2">
        <f t="shared" si="9"/>
        <v>0</v>
      </c>
      <c r="F207" s="2">
        <f t="shared" si="10"/>
        <v>1</v>
      </c>
      <c r="G207" s="7">
        <f t="shared" si="11"/>
        <v>18.614904820596312</v>
      </c>
    </row>
    <row r="208" spans="1:7" ht="16" thickBot="1">
      <c r="A208" s="4">
        <v>201</v>
      </c>
      <c r="B208" s="4">
        <v>20.868080925702067</v>
      </c>
      <c r="C208" s="4">
        <v>24.574162501596771</v>
      </c>
      <c r="E208" s="2">
        <f t="shared" si="9"/>
        <v>0</v>
      </c>
      <c r="F208" s="2">
        <f t="shared" si="10"/>
        <v>1</v>
      </c>
      <c r="G208" s="7">
        <f t="shared" si="11"/>
        <v>3.7060815758947037</v>
      </c>
    </row>
    <row r="209" spans="1:7" ht="16" thickBot="1">
      <c r="A209" s="4">
        <v>202</v>
      </c>
      <c r="B209" s="4">
        <v>12.748232154166597</v>
      </c>
      <c r="C209" s="4">
        <v>26.784733302273882</v>
      </c>
      <c r="E209" s="2">
        <f t="shared" si="9"/>
        <v>0</v>
      </c>
      <c r="F209" s="2">
        <f t="shared" si="10"/>
        <v>1</v>
      </c>
      <c r="G209" s="7">
        <f t="shared" si="11"/>
        <v>14.036501148107284</v>
      </c>
    </row>
    <row r="210" spans="1:7" ht="16" thickBot="1">
      <c r="A210" s="4">
        <v>203</v>
      </c>
      <c r="B210" s="4">
        <v>25.052781710426856</v>
      </c>
      <c r="C210" s="4">
        <v>24.143169725722426</v>
      </c>
      <c r="E210" s="2">
        <f t="shared" si="9"/>
        <v>1</v>
      </c>
      <c r="F210" s="2">
        <f t="shared" si="10"/>
        <v>0</v>
      </c>
      <c r="G210" s="7">
        <f t="shared" si="11"/>
        <v>0.90961198470442994</v>
      </c>
    </row>
    <row r="211" spans="1:7" ht="16" thickBot="1">
      <c r="A211" s="4">
        <v>204</v>
      </c>
      <c r="B211" s="4">
        <v>13.797767997571002</v>
      </c>
      <c r="C211" s="4">
        <v>26.886587266464709</v>
      </c>
      <c r="E211" s="2">
        <f t="shared" si="9"/>
        <v>0</v>
      </c>
      <c r="F211" s="2">
        <f t="shared" si="10"/>
        <v>1</v>
      </c>
      <c r="G211" s="7">
        <f t="shared" si="11"/>
        <v>13.088819268893706</v>
      </c>
    </row>
    <row r="212" spans="1:7" ht="16" thickBot="1">
      <c r="A212" s="4">
        <v>205</v>
      </c>
      <c r="B212" s="4">
        <v>14.254974920006612</v>
      </c>
      <c r="C212" s="4">
        <v>31.582933941016528</v>
      </c>
      <c r="E212" s="2">
        <f t="shared" si="9"/>
        <v>0</v>
      </c>
      <c r="F212" s="2">
        <f t="shared" si="10"/>
        <v>1</v>
      </c>
      <c r="G212" s="7">
        <f t="shared" si="11"/>
        <v>17.327959021009917</v>
      </c>
    </row>
    <row r="213" spans="1:7" ht="16" thickBot="1">
      <c r="A213" s="4">
        <v>206</v>
      </c>
      <c r="B213" s="4">
        <v>23.312479312782461</v>
      </c>
      <c r="C213" s="4">
        <v>36.974614036936543</v>
      </c>
      <c r="E213" s="2">
        <f t="shared" si="9"/>
        <v>0</v>
      </c>
      <c r="F213" s="2">
        <f t="shared" si="10"/>
        <v>1</v>
      </c>
      <c r="G213" s="7">
        <f t="shared" si="11"/>
        <v>13.662134724154082</v>
      </c>
    </row>
    <row r="214" spans="1:7" ht="16" thickBot="1">
      <c r="A214" s="4">
        <v>207</v>
      </c>
      <c r="B214" s="4">
        <v>19.271208255092006</v>
      </c>
      <c r="C214" s="4">
        <v>28.892683276212914</v>
      </c>
      <c r="E214" s="2">
        <f t="shared" si="9"/>
        <v>0</v>
      </c>
      <c r="F214" s="2">
        <f t="shared" si="10"/>
        <v>1</v>
      </c>
      <c r="G214" s="7">
        <f t="shared" si="11"/>
        <v>9.6214750211209079</v>
      </c>
    </row>
    <row r="215" spans="1:7" ht="16" thickBot="1">
      <c r="A215" s="4">
        <v>208</v>
      </c>
      <c r="B215" s="4">
        <v>20.838044096740703</v>
      </c>
      <c r="C215" s="4">
        <v>30.267170445495825</v>
      </c>
      <c r="E215" s="2">
        <f t="shared" si="9"/>
        <v>0</v>
      </c>
      <c r="F215" s="2">
        <f t="shared" si="10"/>
        <v>1</v>
      </c>
      <c r="G215" s="7">
        <f t="shared" si="11"/>
        <v>9.4291263487551227</v>
      </c>
    </row>
    <row r="216" spans="1:7" ht="16" thickBot="1">
      <c r="A216" s="4">
        <v>209</v>
      </c>
      <c r="B216" s="4">
        <v>23.890792629680469</v>
      </c>
      <c r="C216" s="4">
        <v>24.758944199259556</v>
      </c>
      <c r="E216" s="2">
        <f t="shared" si="9"/>
        <v>0</v>
      </c>
      <c r="F216" s="2">
        <f t="shared" si="10"/>
        <v>1</v>
      </c>
      <c r="G216" s="7">
        <f t="shared" si="11"/>
        <v>0.86815156957908712</v>
      </c>
    </row>
    <row r="217" spans="1:7" ht="16" thickBot="1">
      <c r="A217" s="4">
        <v>210</v>
      </c>
      <c r="B217" s="4">
        <v>20.916348895571019</v>
      </c>
      <c r="C217" s="4">
        <v>17.370963350335501</v>
      </c>
      <c r="E217" s="2">
        <f t="shared" si="9"/>
        <v>1</v>
      </c>
      <c r="F217" s="2">
        <f t="shared" si="10"/>
        <v>0</v>
      </c>
      <c r="G217" s="7">
        <f t="shared" si="11"/>
        <v>3.5453855452355185</v>
      </c>
    </row>
    <row r="218" spans="1:7" ht="16" thickBot="1">
      <c r="A218" s="4">
        <v>211</v>
      </c>
      <c r="B218" s="4">
        <v>20.336024151207496</v>
      </c>
      <c r="C218" s="4">
        <v>36.447654865247557</v>
      </c>
      <c r="E218" s="2">
        <f t="shared" si="9"/>
        <v>0</v>
      </c>
      <c r="F218" s="2">
        <f t="shared" si="10"/>
        <v>1</v>
      </c>
      <c r="G218" s="7">
        <f t="shared" si="11"/>
        <v>16.111630714040061</v>
      </c>
    </row>
    <row r="219" spans="1:7" ht="16" thickBot="1">
      <c r="A219" s="4">
        <v>212</v>
      </c>
      <c r="B219" s="4">
        <v>18.235160536894277</v>
      </c>
      <c r="C219" s="4">
        <v>24.247443823717951</v>
      </c>
      <c r="E219" s="2">
        <f t="shared" si="9"/>
        <v>0</v>
      </c>
      <c r="F219" s="2">
        <f t="shared" si="10"/>
        <v>1</v>
      </c>
      <c r="G219" s="7">
        <f t="shared" si="11"/>
        <v>6.0122832868236742</v>
      </c>
    </row>
    <row r="220" spans="1:7" ht="16" thickBot="1">
      <c r="A220" s="4">
        <v>213</v>
      </c>
      <c r="B220" s="4">
        <v>17.093913272905098</v>
      </c>
      <c r="C220" s="4">
        <v>29.289744335853669</v>
      </c>
      <c r="E220" s="2">
        <f t="shared" si="9"/>
        <v>0</v>
      </c>
      <c r="F220" s="2">
        <f t="shared" si="10"/>
        <v>1</v>
      </c>
      <c r="G220" s="7">
        <f t="shared" si="11"/>
        <v>12.195831062948571</v>
      </c>
    </row>
    <row r="221" spans="1:7" ht="16" thickBot="1">
      <c r="A221" s="4">
        <v>214</v>
      </c>
      <c r="B221" s="4">
        <v>4.0491912350641943</v>
      </c>
      <c r="C221" s="4">
        <v>24.665739682734717</v>
      </c>
      <c r="E221" s="2">
        <f t="shared" si="9"/>
        <v>0</v>
      </c>
      <c r="F221" s="2">
        <f t="shared" si="10"/>
        <v>1</v>
      </c>
      <c r="G221" s="7">
        <f t="shared" si="11"/>
        <v>20.616548447670525</v>
      </c>
    </row>
    <row r="222" spans="1:7" ht="16" thickBot="1">
      <c r="A222" s="4">
        <v>215</v>
      </c>
      <c r="B222" s="4">
        <v>20.644194595438464</v>
      </c>
      <c r="C222" s="4">
        <v>20.808502494591675</v>
      </c>
      <c r="E222" s="2">
        <f t="shared" si="9"/>
        <v>0</v>
      </c>
      <c r="F222" s="2">
        <f t="shared" si="10"/>
        <v>1</v>
      </c>
      <c r="G222" s="7">
        <f t="shared" si="11"/>
        <v>0.16430789915321142</v>
      </c>
    </row>
    <row r="223" spans="1:7" ht="16" thickBot="1">
      <c r="A223" s="4">
        <v>216</v>
      </c>
      <c r="B223" s="4">
        <v>11.259994768016039</v>
      </c>
      <c r="C223" s="4">
        <v>26.044225481326695</v>
      </c>
      <c r="E223" s="2">
        <f t="shared" si="9"/>
        <v>0</v>
      </c>
      <c r="F223" s="2">
        <f t="shared" si="10"/>
        <v>1</v>
      </c>
      <c r="G223" s="7">
        <f t="shared" si="11"/>
        <v>14.784230713310656</v>
      </c>
    </row>
    <row r="224" spans="1:7" ht="16" thickBot="1">
      <c r="A224" s="4">
        <v>217</v>
      </c>
      <c r="B224" s="4">
        <v>10.06671408858535</v>
      </c>
      <c r="C224" s="4">
        <v>36.098690017659948</v>
      </c>
      <c r="E224" s="2">
        <f t="shared" si="9"/>
        <v>0</v>
      </c>
      <c r="F224" s="2">
        <f t="shared" si="10"/>
        <v>1</v>
      </c>
      <c r="G224" s="7">
        <f t="shared" si="11"/>
        <v>26.031975929074598</v>
      </c>
    </row>
    <row r="225" spans="1:7" ht="16" thickBot="1">
      <c r="A225" s="4">
        <v>218</v>
      </c>
      <c r="B225" s="4">
        <v>17.428118368662957</v>
      </c>
      <c r="C225" s="4">
        <v>28.444637933638422</v>
      </c>
      <c r="E225" s="2">
        <f t="shared" si="9"/>
        <v>0</v>
      </c>
      <c r="F225" s="2">
        <f t="shared" si="10"/>
        <v>1</v>
      </c>
      <c r="G225" s="7">
        <f t="shared" si="11"/>
        <v>11.016519564975464</v>
      </c>
    </row>
    <row r="226" spans="1:7" ht="16" thickBot="1">
      <c r="A226" s="4">
        <v>219</v>
      </c>
      <c r="B226" s="4">
        <v>16.039770497488878</v>
      </c>
      <c r="C226" s="4">
        <v>35.071179986807984</v>
      </c>
      <c r="E226" s="2">
        <f t="shared" si="9"/>
        <v>0</v>
      </c>
      <c r="F226" s="2">
        <f t="shared" si="10"/>
        <v>1</v>
      </c>
      <c r="G226" s="7">
        <f t="shared" si="11"/>
        <v>19.031409489319106</v>
      </c>
    </row>
    <row r="227" spans="1:7" ht="16" thickBot="1">
      <c r="A227" s="4">
        <v>220</v>
      </c>
      <c r="B227" s="4">
        <v>15.092252473772408</v>
      </c>
      <c r="C227" s="4">
        <v>32.740499226837876</v>
      </c>
      <c r="E227" s="2">
        <f t="shared" si="9"/>
        <v>0</v>
      </c>
      <c r="F227" s="2">
        <f t="shared" si="10"/>
        <v>1</v>
      </c>
      <c r="G227" s="7">
        <f t="shared" si="11"/>
        <v>17.648246753065468</v>
      </c>
    </row>
    <row r="228" spans="1:7" ht="16" thickBot="1">
      <c r="A228" s="4">
        <v>221</v>
      </c>
      <c r="B228" s="4">
        <v>17.211735857477279</v>
      </c>
      <c r="C228" s="4">
        <v>29.211283365697376</v>
      </c>
      <c r="E228" s="2">
        <f t="shared" si="9"/>
        <v>0</v>
      </c>
      <c r="F228" s="2">
        <f t="shared" si="10"/>
        <v>1</v>
      </c>
      <c r="G228" s="7">
        <f t="shared" si="11"/>
        <v>11.999547508220097</v>
      </c>
    </row>
    <row r="229" spans="1:7" ht="16" thickBot="1">
      <c r="A229" s="4">
        <v>222</v>
      </c>
      <c r="B229" s="4">
        <v>21.933165207252486</v>
      </c>
      <c r="C229" s="4">
        <v>27.899804546333119</v>
      </c>
      <c r="E229" s="2">
        <f t="shared" si="9"/>
        <v>0</v>
      </c>
      <c r="F229" s="2">
        <f t="shared" si="10"/>
        <v>1</v>
      </c>
      <c r="G229" s="7">
        <f t="shared" si="11"/>
        <v>5.9666393390806327</v>
      </c>
    </row>
    <row r="230" spans="1:7" ht="16" thickBot="1">
      <c r="A230" s="4">
        <v>223</v>
      </c>
      <c r="B230" s="4">
        <v>24.692814871943071</v>
      </c>
      <c r="C230" s="4">
        <v>37.300135965523737</v>
      </c>
      <c r="E230" s="2">
        <f t="shared" si="9"/>
        <v>0</v>
      </c>
      <c r="F230" s="2">
        <f t="shared" si="10"/>
        <v>1</v>
      </c>
      <c r="G230" s="7">
        <f t="shared" si="11"/>
        <v>12.607321093580666</v>
      </c>
    </row>
    <row r="231" spans="1:7" ht="16" thickBot="1">
      <c r="A231" s="4">
        <v>224</v>
      </c>
      <c r="B231" s="4">
        <v>13.349397116220334</v>
      </c>
      <c r="C231" s="4">
        <v>30.548589976683594</v>
      </c>
      <c r="E231" s="2">
        <f t="shared" si="9"/>
        <v>0</v>
      </c>
      <c r="F231" s="2">
        <f t="shared" si="10"/>
        <v>1</v>
      </c>
      <c r="G231" s="7">
        <f t="shared" si="11"/>
        <v>17.19919286046326</v>
      </c>
    </row>
    <row r="232" spans="1:7" ht="16" thickBot="1">
      <c r="A232" s="4">
        <v>225</v>
      </c>
      <c r="B232" s="4">
        <v>7.1572964859922799</v>
      </c>
      <c r="C232" s="4">
        <v>28.929022307011174</v>
      </c>
      <c r="E232" s="2">
        <f t="shared" si="9"/>
        <v>0</v>
      </c>
      <c r="F232" s="2">
        <f t="shared" si="10"/>
        <v>1</v>
      </c>
      <c r="G232" s="7">
        <f t="shared" si="11"/>
        <v>21.771725821018894</v>
      </c>
    </row>
    <row r="233" spans="1:7" ht="16" thickBot="1">
      <c r="A233" s="4">
        <v>226</v>
      </c>
      <c r="B233" s="4">
        <v>21.92594777538228</v>
      </c>
      <c r="C233" s="4">
        <v>19.70454835560512</v>
      </c>
      <c r="E233" s="2">
        <f t="shared" si="9"/>
        <v>1</v>
      </c>
      <c r="F233" s="2">
        <f t="shared" si="10"/>
        <v>0</v>
      </c>
      <c r="G233" s="7">
        <f t="shared" si="11"/>
        <v>2.2213994197771605</v>
      </c>
    </row>
    <row r="234" spans="1:7" ht="16" thickBot="1">
      <c r="A234" s="4">
        <v>227</v>
      </c>
      <c r="B234" s="4">
        <v>8.755365490145909</v>
      </c>
      <c r="C234" s="4">
        <v>26.842257559328701</v>
      </c>
      <c r="E234" s="2">
        <f t="shared" si="9"/>
        <v>0</v>
      </c>
      <c r="F234" s="2">
        <f t="shared" si="10"/>
        <v>1</v>
      </c>
      <c r="G234" s="7">
        <f t="shared" si="11"/>
        <v>18.086892069182792</v>
      </c>
    </row>
    <row r="235" spans="1:7" ht="16" thickBot="1">
      <c r="A235" s="4">
        <v>228</v>
      </c>
      <c r="B235" s="4">
        <v>14.091523852968209</v>
      </c>
      <c r="C235" s="4">
        <v>26.554719495625768</v>
      </c>
      <c r="E235" s="2">
        <f t="shared" si="9"/>
        <v>0</v>
      </c>
      <c r="F235" s="2">
        <f t="shared" si="10"/>
        <v>1</v>
      </c>
      <c r="G235" s="7">
        <f t="shared" si="11"/>
        <v>12.46319564265756</v>
      </c>
    </row>
    <row r="236" spans="1:7" ht="16" thickBot="1">
      <c r="A236" s="4">
        <v>229</v>
      </c>
      <c r="B236" s="4">
        <v>17.365978689573137</v>
      </c>
      <c r="C236" s="4">
        <v>39.305137786237523</v>
      </c>
      <c r="E236" s="2">
        <f t="shared" si="9"/>
        <v>0</v>
      </c>
      <c r="F236" s="2">
        <f t="shared" si="10"/>
        <v>1</v>
      </c>
      <c r="G236" s="7">
        <f t="shared" si="11"/>
        <v>21.939159096664387</v>
      </c>
    </row>
    <row r="237" spans="1:7" ht="16" thickBot="1">
      <c r="A237" s="4">
        <v>230</v>
      </c>
      <c r="B237" s="4">
        <v>4.7031575478578151</v>
      </c>
      <c r="C237" s="4">
        <v>23.144773180311994</v>
      </c>
      <c r="E237" s="2">
        <f t="shared" si="9"/>
        <v>0</v>
      </c>
      <c r="F237" s="2">
        <f t="shared" si="10"/>
        <v>1</v>
      </c>
      <c r="G237" s="7">
        <f t="shared" si="11"/>
        <v>18.44161563245418</v>
      </c>
    </row>
    <row r="238" spans="1:7" ht="16" thickBot="1">
      <c r="A238" s="4">
        <v>231</v>
      </c>
      <c r="B238" s="4">
        <v>20.676829795863142</v>
      </c>
      <c r="C238" s="4">
        <v>29.401597699335991</v>
      </c>
      <c r="E238" s="2">
        <f t="shared" si="9"/>
        <v>0</v>
      </c>
      <c r="F238" s="2">
        <f t="shared" si="10"/>
        <v>1</v>
      </c>
      <c r="G238" s="7">
        <f t="shared" si="11"/>
        <v>8.7247679034728485</v>
      </c>
    </row>
    <row r="239" spans="1:7" ht="16" thickBot="1">
      <c r="A239" s="4">
        <v>232</v>
      </c>
      <c r="B239" s="4">
        <v>5.7160339007382142</v>
      </c>
      <c r="C239" s="4">
        <v>22.43038813206379</v>
      </c>
      <c r="E239" s="2">
        <f t="shared" si="9"/>
        <v>0</v>
      </c>
      <c r="F239" s="2">
        <f t="shared" si="10"/>
        <v>1</v>
      </c>
      <c r="G239" s="7">
        <f t="shared" si="11"/>
        <v>16.714354231325576</v>
      </c>
    </row>
    <row r="240" spans="1:7" ht="16" thickBot="1">
      <c r="A240" s="4">
        <v>233</v>
      </c>
      <c r="B240" s="4">
        <v>14.962676751163894</v>
      </c>
      <c r="C240" s="4">
        <v>31.413042563485138</v>
      </c>
      <c r="E240" s="2">
        <f t="shared" si="9"/>
        <v>0</v>
      </c>
      <c r="F240" s="2">
        <f t="shared" si="10"/>
        <v>1</v>
      </c>
      <c r="G240" s="7">
        <f t="shared" si="11"/>
        <v>16.450365812321245</v>
      </c>
    </row>
    <row r="241" spans="1:7" ht="16" thickBot="1">
      <c r="A241" s="4">
        <v>234</v>
      </c>
      <c r="B241" s="4">
        <v>37.735495645122143</v>
      </c>
      <c r="C241" s="4">
        <v>24.690590620763142</v>
      </c>
      <c r="E241" s="2">
        <f t="shared" si="9"/>
        <v>1</v>
      </c>
      <c r="F241" s="2">
        <f t="shared" si="10"/>
        <v>0</v>
      </c>
      <c r="G241" s="7">
        <f t="shared" si="11"/>
        <v>13.044905024359</v>
      </c>
    </row>
    <row r="242" spans="1:7" ht="16" thickBot="1">
      <c r="A242" s="4">
        <v>235</v>
      </c>
      <c r="B242" s="4">
        <v>19.933475450559914</v>
      </c>
      <c r="C242" s="4">
        <v>36.652354294266438</v>
      </c>
      <c r="E242" s="2">
        <f t="shared" si="9"/>
        <v>0</v>
      </c>
      <c r="F242" s="2">
        <f t="shared" si="10"/>
        <v>1</v>
      </c>
      <c r="G242" s="7">
        <f t="shared" si="11"/>
        <v>16.718878843706523</v>
      </c>
    </row>
    <row r="243" spans="1:7" ht="16" thickBot="1">
      <c r="A243" s="4">
        <v>236</v>
      </c>
      <c r="B243" s="4">
        <v>23.651881743260581</v>
      </c>
      <c r="C243" s="4">
        <v>25.168079458596669</v>
      </c>
      <c r="E243" s="2">
        <f t="shared" si="9"/>
        <v>0</v>
      </c>
      <c r="F243" s="2">
        <f t="shared" si="10"/>
        <v>1</v>
      </c>
      <c r="G243" s="7">
        <f t="shared" si="11"/>
        <v>1.5161977153360873</v>
      </c>
    </row>
    <row r="244" spans="1:7" ht="16" thickBot="1">
      <c r="A244" s="4">
        <v>237</v>
      </c>
      <c r="B244" s="4">
        <v>28.075226280466364</v>
      </c>
      <c r="C244" s="4">
        <v>20.435250903990756</v>
      </c>
      <c r="E244" s="2">
        <f t="shared" si="9"/>
        <v>1</v>
      </c>
      <c r="F244" s="2">
        <f t="shared" si="10"/>
        <v>0</v>
      </c>
      <c r="G244" s="7">
        <f t="shared" si="11"/>
        <v>7.6399753764756078</v>
      </c>
    </row>
    <row r="245" spans="1:7" ht="16" thickBot="1">
      <c r="A245" s="4">
        <v>238</v>
      </c>
      <c r="B245" s="4">
        <v>21.849598049735597</v>
      </c>
      <c r="C245" s="4">
        <v>30.528275112207989</v>
      </c>
      <c r="E245" s="2">
        <f t="shared" si="9"/>
        <v>0</v>
      </c>
      <c r="F245" s="2">
        <f t="shared" si="10"/>
        <v>1</v>
      </c>
      <c r="G245" s="7">
        <f t="shared" si="11"/>
        <v>8.6786770624723921</v>
      </c>
    </row>
    <row r="246" spans="1:7" ht="16" thickBot="1">
      <c r="A246" s="4">
        <v>239</v>
      </c>
      <c r="B246" s="4">
        <v>29.246768036553373</v>
      </c>
      <c r="C246" s="4">
        <v>29.982244887292197</v>
      </c>
      <c r="E246" s="2">
        <f t="shared" si="9"/>
        <v>0</v>
      </c>
      <c r="F246" s="2">
        <f t="shared" si="10"/>
        <v>1</v>
      </c>
      <c r="G246" s="7">
        <f t="shared" si="11"/>
        <v>0.73547685073882363</v>
      </c>
    </row>
    <row r="247" spans="1:7" ht="16" thickBot="1">
      <c r="A247" s="4">
        <v>240</v>
      </c>
      <c r="B247" s="4">
        <v>23.306666139468572</v>
      </c>
      <c r="C247" s="4">
        <v>29.897327022982999</v>
      </c>
      <c r="E247" s="2">
        <f t="shared" si="9"/>
        <v>0</v>
      </c>
      <c r="F247" s="2">
        <f t="shared" si="10"/>
        <v>1</v>
      </c>
      <c r="G247" s="7">
        <f t="shared" si="11"/>
        <v>6.5906608835144276</v>
      </c>
    </row>
    <row r="248" spans="1:7" ht="16" thickBot="1">
      <c r="A248" s="4">
        <v>241</v>
      </c>
      <c r="B248" s="4">
        <v>18.437228459621917</v>
      </c>
      <c r="C248" s="4">
        <v>30.465374846634127</v>
      </c>
      <c r="E248" s="2">
        <f t="shared" si="9"/>
        <v>0</v>
      </c>
      <c r="F248" s="2">
        <f t="shared" si="10"/>
        <v>1</v>
      </c>
      <c r="G248" s="7">
        <f t="shared" si="11"/>
        <v>12.02814638701221</v>
      </c>
    </row>
    <row r="249" spans="1:7" ht="16" thickBot="1">
      <c r="A249" s="4">
        <v>242</v>
      </c>
      <c r="B249" s="4">
        <v>30.161684945943733</v>
      </c>
      <c r="C249" s="4">
        <v>32.963745122591597</v>
      </c>
      <c r="E249" s="2">
        <f t="shared" si="9"/>
        <v>0</v>
      </c>
      <c r="F249" s="2">
        <f t="shared" si="10"/>
        <v>1</v>
      </c>
      <c r="G249" s="7">
        <f t="shared" si="11"/>
        <v>2.8020601766478634</v>
      </c>
    </row>
    <row r="250" spans="1:7" ht="16" thickBot="1">
      <c r="A250" s="4">
        <v>243</v>
      </c>
      <c r="B250" s="4">
        <v>19.721850906016968</v>
      </c>
      <c r="C250" s="4">
        <v>22.59944405320427</v>
      </c>
      <c r="E250" s="2">
        <f t="shared" si="9"/>
        <v>0</v>
      </c>
      <c r="F250" s="2">
        <f t="shared" si="10"/>
        <v>1</v>
      </c>
      <c r="G250" s="7">
        <f t="shared" si="11"/>
        <v>2.8775931471873015</v>
      </c>
    </row>
    <row r="251" spans="1:7" ht="16" thickBot="1">
      <c r="A251" s="4">
        <v>244</v>
      </c>
      <c r="B251" s="4">
        <v>15.236525484246268</v>
      </c>
      <c r="C251" s="4">
        <v>32.352696364847958</v>
      </c>
      <c r="E251" s="2">
        <f t="shared" si="9"/>
        <v>0</v>
      </c>
      <c r="F251" s="2">
        <f t="shared" si="10"/>
        <v>1</v>
      </c>
      <c r="G251" s="7">
        <f t="shared" si="11"/>
        <v>17.11617088060169</v>
      </c>
    </row>
    <row r="252" spans="1:7" ht="16" thickBot="1">
      <c r="A252" s="4">
        <v>245</v>
      </c>
      <c r="B252" s="4">
        <v>31.681371061005638</v>
      </c>
      <c r="C252" s="4">
        <v>26.474720453891983</v>
      </c>
      <c r="E252" s="2">
        <f t="shared" si="9"/>
        <v>1</v>
      </c>
      <c r="F252" s="2">
        <f t="shared" si="10"/>
        <v>0</v>
      </c>
      <c r="G252" s="7">
        <f t="shared" si="11"/>
        <v>5.2066506071136551</v>
      </c>
    </row>
    <row r="253" spans="1:7" ht="16" thickBot="1">
      <c r="A253" s="4">
        <v>246</v>
      </c>
      <c r="B253" s="4">
        <v>17.444348202525269</v>
      </c>
      <c r="C253" s="4">
        <v>26.810877414833151</v>
      </c>
      <c r="E253" s="2">
        <f t="shared" si="9"/>
        <v>0</v>
      </c>
      <c r="F253" s="2">
        <f t="shared" si="10"/>
        <v>1</v>
      </c>
      <c r="G253" s="7">
        <f t="shared" si="11"/>
        <v>9.3665292123078814</v>
      </c>
    </row>
    <row r="254" spans="1:7" ht="16" thickBot="1">
      <c r="A254" s="4">
        <v>247</v>
      </c>
      <c r="B254" s="4">
        <v>19.363617333763461</v>
      </c>
      <c r="C254" s="4">
        <v>31.00919690991001</v>
      </c>
      <c r="E254" s="2">
        <f t="shared" si="9"/>
        <v>0</v>
      </c>
      <c r="F254" s="2">
        <f t="shared" si="10"/>
        <v>1</v>
      </c>
      <c r="G254" s="7">
        <f t="shared" si="11"/>
        <v>11.645579576146549</v>
      </c>
    </row>
    <row r="255" spans="1:7" ht="16" thickBot="1">
      <c r="A255" s="4">
        <v>248</v>
      </c>
      <c r="B255" s="4">
        <v>26.29807100570844</v>
      </c>
      <c r="C255" s="4">
        <v>23.357358481939379</v>
      </c>
      <c r="E255" s="2">
        <f t="shared" si="9"/>
        <v>1</v>
      </c>
      <c r="F255" s="2">
        <f t="shared" si="10"/>
        <v>0</v>
      </c>
      <c r="G255" s="7">
        <f t="shared" si="11"/>
        <v>2.9407125237690614</v>
      </c>
    </row>
    <row r="256" spans="1:7" ht="16" thickBot="1">
      <c r="A256" s="4">
        <v>249</v>
      </c>
      <c r="B256" s="4">
        <v>33.909016119215714</v>
      </c>
      <c r="C256" s="4">
        <v>29.845734521539878</v>
      </c>
      <c r="E256" s="2">
        <f t="shared" si="9"/>
        <v>1</v>
      </c>
      <c r="F256" s="2">
        <f t="shared" si="10"/>
        <v>0</v>
      </c>
      <c r="G256" s="7">
        <f t="shared" si="11"/>
        <v>4.0632815976758359</v>
      </c>
    </row>
    <row r="257" spans="1:7" ht="16" thickBot="1">
      <c r="A257" s="4">
        <v>250</v>
      </c>
      <c r="B257" s="4">
        <v>12.717576033308712</v>
      </c>
      <c r="C257" s="4">
        <v>29.218381706629824</v>
      </c>
      <c r="E257" s="2">
        <f t="shared" si="9"/>
        <v>0</v>
      </c>
      <c r="F257" s="2">
        <f t="shared" si="10"/>
        <v>1</v>
      </c>
      <c r="G257" s="7">
        <f t="shared" si="11"/>
        <v>16.500805673321111</v>
      </c>
    </row>
    <row r="258" spans="1:7" ht="16" thickBot="1">
      <c r="A258" s="4">
        <v>251</v>
      </c>
      <c r="B258" s="4">
        <v>0.85766706465627962</v>
      </c>
      <c r="C258" s="4">
        <v>28.442486714081749</v>
      </c>
      <c r="E258" s="2">
        <f t="shared" si="9"/>
        <v>0</v>
      </c>
      <c r="F258" s="2">
        <f t="shared" si="10"/>
        <v>1</v>
      </c>
      <c r="G258" s="7">
        <f t="shared" si="11"/>
        <v>27.584819649425469</v>
      </c>
    </row>
    <row r="259" spans="1:7" ht="16" thickBot="1">
      <c r="A259" s="4">
        <v>252</v>
      </c>
      <c r="B259" s="4">
        <v>15.84350130033828</v>
      </c>
      <c r="C259" s="4">
        <v>12.304225802234809</v>
      </c>
      <c r="E259" s="2">
        <f t="shared" si="9"/>
        <v>1</v>
      </c>
      <c r="F259" s="2">
        <f t="shared" si="10"/>
        <v>0</v>
      </c>
      <c r="G259" s="7">
        <f t="shared" si="11"/>
        <v>3.5392754981034713</v>
      </c>
    </row>
    <row r="260" spans="1:7" ht="16" thickBot="1">
      <c r="A260" s="4">
        <v>253</v>
      </c>
      <c r="B260" s="4">
        <v>10.021594239865802</v>
      </c>
      <c r="C260" s="4">
        <v>31.94445596735255</v>
      </c>
      <c r="E260" s="2">
        <f t="shared" si="9"/>
        <v>0</v>
      </c>
      <c r="F260" s="2">
        <f t="shared" si="10"/>
        <v>1</v>
      </c>
      <c r="G260" s="7">
        <f t="shared" si="11"/>
        <v>21.922861727486747</v>
      </c>
    </row>
    <row r="261" spans="1:7" ht="16" thickBot="1">
      <c r="A261" s="4">
        <v>254</v>
      </c>
      <c r="B261" s="4">
        <v>7.8890924690704374</v>
      </c>
      <c r="C261" s="4">
        <v>19.74891452097053</v>
      </c>
      <c r="E261" s="2">
        <f t="shared" si="9"/>
        <v>0</v>
      </c>
      <c r="F261" s="2">
        <f t="shared" si="10"/>
        <v>1</v>
      </c>
      <c r="G261" s="7">
        <f t="shared" si="11"/>
        <v>11.859822051900093</v>
      </c>
    </row>
    <row r="262" spans="1:7" ht="16" thickBot="1">
      <c r="A262" s="4">
        <v>255</v>
      </c>
      <c r="B262" s="4">
        <v>21.21290440990672</v>
      </c>
      <c r="C262" s="4">
        <v>16.585934550293718</v>
      </c>
      <c r="E262" s="2">
        <f t="shared" si="9"/>
        <v>1</v>
      </c>
      <c r="F262" s="2">
        <f t="shared" si="10"/>
        <v>0</v>
      </c>
      <c r="G262" s="7">
        <f t="shared" si="11"/>
        <v>4.626969859613002</v>
      </c>
    </row>
    <row r="263" spans="1:7" ht="16" thickBot="1">
      <c r="A263" s="4">
        <v>256</v>
      </c>
      <c r="B263" s="4">
        <v>21.410981165198905</v>
      </c>
      <c r="C263" s="4">
        <v>19.925668307287381</v>
      </c>
      <c r="E263" s="2">
        <f t="shared" si="9"/>
        <v>1</v>
      </c>
      <c r="F263" s="2">
        <f t="shared" si="10"/>
        <v>0</v>
      </c>
      <c r="G263" s="7">
        <f t="shared" si="11"/>
        <v>1.4853128579115236</v>
      </c>
    </row>
    <row r="264" spans="1:7" ht="16" thickBot="1">
      <c r="A264" s="4">
        <v>257</v>
      </c>
      <c r="B264" s="4">
        <v>17.772314150195676</v>
      </c>
      <c r="C264" s="4">
        <v>25.857661293105554</v>
      </c>
      <c r="E264" s="2">
        <f t="shared" ref="E264:E327" si="12">IF(B264&gt;C264, 1, 0)</f>
        <v>0</v>
      </c>
      <c r="F264" s="2">
        <f t="shared" ref="F264:F327" si="13">IF(B264&lt;C264, 1, 0)</f>
        <v>1</v>
      </c>
      <c r="G264" s="7">
        <f t="shared" ref="G264:G327" si="14">IF(B264&gt;C264,B264-C264,C264-B264)</f>
        <v>8.0853471429098782</v>
      </c>
    </row>
    <row r="265" spans="1:7" ht="16" thickBot="1">
      <c r="A265" s="4">
        <v>258</v>
      </c>
      <c r="B265" s="4">
        <v>21.765551661214129</v>
      </c>
      <c r="C265" s="4">
        <v>18.914416249135041</v>
      </c>
      <c r="E265" s="2">
        <f t="shared" si="12"/>
        <v>1</v>
      </c>
      <c r="F265" s="2">
        <f t="shared" si="13"/>
        <v>0</v>
      </c>
      <c r="G265" s="7">
        <f t="shared" si="14"/>
        <v>2.8511354120790884</v>
      </c>
    </row>
    <row r="266" spans="1:7" ht="16" thickBot="1">
      <c r="A266" s="4">
        <v>259</v>
      </c>
      <c r="B266" s="4">
        <v>17.852093319661218</v>
      </c>
      <c r="C266" s="4">
        <v>35.294156630874014</v>
      </c>
      <c r="E266" s="2">
        <f t="shared" si="12"/>
        <v>0</v>
      </c>
      <c r="F266" s="2">
        <f t="shared" si="13"/>
        <v>1</v>
      </c>
      <c r="G266" s="7">
        <f t="shared" si="14"/>
        <v>17.442063311212795</v>
      </c>
    </row>
    <row r="267" spans="1:7" ht="16" thickBot="1">
      <c r="A267" s="4">
        <v>260</v>
      </c>
      <c r="B267" s="4">
        <v>27.422424106206357</v>
      </c>
      <c r="C267" s="4">
        <v>26.718824855165643</v>
      </c>
      <c r="E267" s="2">
        <f t="shared" si="12"/>
        <v>1</v>
      </c>
      <c r="F267" s="2">
        <f t="shared" si="13"/>
        <v>0</v>
      </c>
      <c r="G267" s="7">
        <f t="shared" si="14"/>
        <v>0.70359925104071408</v>
      </c>
    </row>
    <row r="268" spans="1:7" ht="16" thickBot="1">
      <c r="A268" s="4">
        <v>261</v>
      </c>
      <c r="B268" s="4">
        <v>11.976559102162835</v>
      </c>
      <c r="C268" s="4">
        <v>33.712154352259816</v>
      </c>
      <c r="E268" s="2">
        <f t="shared" si="12"/>
        <v>0</v>
      </c>
      <c r="F268" s="2">
        <f t="shared" si="13"/>
        <v>1</v>
      </c>
      <c r="G268" s="7">
        <f t="shared" si="14"/>
        <v>21.735595250096981</v>
      </c>
    </row>
    <row r="269" spans="1:7" ht="16" thickBot="1">
      <c r="A269" s="4">
        <v>262</v>
      </c>
      <c r="B269" s="4">
        <v>22.369674805081921</v>
      </c>
      <c r="C269" s="4">
        <v>32.310779813031594</v>
      </c>
      <c r="E269" s="2">
        <f t="shared" si="12"/>
        <v>0</v>
      </c>
      <c r="F269" s="2">
        <f t="shared" si="13"/>
        <v>1</v>
      </c>
      <c r="G269" s="7">
        <f t="shared" si="14"/>
        <v>9.9411050079496732</v>
      </c>
    </row>
    <row r="270" spans="1:7" ht="16" thickBot="1">
      <c r="A270" s="4">
        <v>263</v>
      </c>
      <c r="B270" s="4">
        <v>20.413374936122356</v>
      </c>
      <c r="C270" s="4">
        <v>21.255569606773534</v>
      </c>
      <c r="E270" s="2">
        <f t="shared" si="12"/>
        <v>0</v>
      </c>
      <c r="F270" s="2">
        <f t="shared" si="13"/>
        <v>1</v>
      </c>
      <c r="G270" s="7">
        <f t="shared" si="14"/>
        <v>0.84219467065117826</v>
      </c>
    </row>
    <row r="271" spans="1:7" ht="16" thickBot="1">
      <c r="A271" s="4">
        <v>264</v>
      </c>
      <c r="B271" s="4">
        <v>11.97837944144953</v>
      </c>
      <c r="C271" s="4">
        <v>24.142410494339007</v>
      </c>
      <c r="E271" s="2">
        <f t="shared" si="12"/>
        <v>0</v>
      </c>
      <c r="F271" s="2">
        <f t="shared" si="13"/>
        <v>1</v>
      </c>
      <c r="G271" s="7">
        <f t="shared" si="14"/>
        <v>12.164031052889477</v>
      </c>
    </row>
    <row r="272" spans="1:7" ht="16" thickBot="1">
      <c r="A272" s="4">
        <v>265</v>
      </c>
      <c r="B272" s="4">
        <v>29.0010688867414</v>
      </c>
      <c r="C272" s="4">
        <v>30.633371143171686</v>
      </c>
      <c r="E272" s="2">
        <f t="shared" si="12"/>
        <v>0</v>
      </c>
      <c r="F272" s="2">
        <f t="shared" si="13"/>
        <v>1</v>
      </c>
      <c r="G272" s="7">
        <f t="shared" si="14"/>
        <v>1.632302256430286</v>
      </c>
    </row>
    <row r="273" spans="1:7" ht="16" thickBot="1">
      <c r="A273" s="4">
        <v>266</v>
      </c>
      <c r="B273" s="4">
        <v>22.806828584592971</v>
      </c>
      <c r="C273" s="4">
        <v>28.45051130407975</v>
      </c>
      <c r="E273" s="2">
        <f t="shared" si="12"/>
        <v>0</v>
      </c>
      <c r="F273" s="2">
        <f t="shared" si="13"/>
        <v>1</v>
      </c>
      <c r="G273" s="7">
        <f t="shared" si="14"/>
        <v>5.6436827194867796</v>
      </c>
    </row>
    <row r="274" spans="1:7" ht="16" thickBot="1">
      <c r="A274" s="4">
        <v>267</v>
      </c>
      <c r="B274" s="4">
        <v>12.181439684085875</v>
      </c>
      <c r="C274" s="4">
        <v>22.09679448583131</v>
      </c>
      <c r="E274" s="2">
        <f t="shared" si="12"/>
        <v>0</v>
      </c>
      <c r="F274" s="2">
        <f t="shared" si="13"/>
        <v>1</v>
      </c>
      <c r="G274" s="7">
        <f t="shared" si="14"/>
        <v>9.9153548017454352</v>
      </c>
    </row>
    <row r="275" spans="1:7" ht="16" thickBot="1">
      <c r="A275" s="4">
        <v>268</v>
      </c>
      <c r="B275" s="4">
        <v>7.5576689708079066</v>
      </c>
      <c r="C275" s="4">
        <v>20.810131746442011</v>
      </c>
      <c r="E275" s="2">
        <f t="shared" si="12"/>
        <v>0</v>
      </c>
      <c r="F275" s="2">
        <f t="shared" si="13"/>
        <v>1</v>
      </c>
      <c r="G275" s="7">
        <f t="shared" si="14"/>
        <v>13.252462775634104</v>
      </c>
    </row>
    <row r="276" spans="1:7" ht="16" thickBot="1">
      <c r="A276" s="4">
        <v>269</v>
      </c>
      <c r="B276" s="4">
        <v>23.715282124458604</v>
      </c>
      <c r="C276" s="4">
        <v>18.690877641897337</v>
      </c>
      <c r="E276" s="2">
        <f t="shared" si="12"/>
        <v>1</v>
      </c>
      <c r="F276" s="2">
        <f t="shared" si="13"/>
        <v>0</v>
      </c>
      <c r="G276" s="7">
        <f t="shared" si="14"/>
        <v>5.0244044825612661</v>
      </c>
    </row>
    <row r="277" spans="1:7" ht="16" thickBot="1">
      <c r="A277" s="4">
        <v>270</v>
      </c>
      <c r="B277" s="4">
        <v>34.2975228969526</v>
      </c>
      <c r="C277" s="4">
        <v>30.920466471271812</v>
      </c>
      <c r="E277" s="2">
        <f t="shared" si="12"/>
        <v>1</v>
      </c>
      <c r="F277" s="2">
        <f t="shared" si="13"/>
        <v>0</v>
      </c>
      <c r="G277" s="7">
        <f t="shared" si="14"/>
        <v>3.377056425680788</v>
      </c>
    </row>
    <row r="278" spans="1:7" ht="16" thickBot="1">
      <c r="A278" s="4">
        <v>271</v>
      </c>
      <c r="B278" s="4">
        <v>18.013562991202868</v>
      </c>
      <c r="C278" s="4">
        <v>18.265372370802112</v>
      </c>
      <c r="E278" s="2">
        <f t="shared" si="12"/>
        <v>0</v>
      </c>
      <c r="F278" s="2">
        <f t="shared" si="13"/>
        <v>1</v>
      </c>
      <c r="G278" s="7">
        <f t="shared" si="14"/>
        <v>0.25180937959924421</v>
      </c>
    </row>
    <row r="279" spans="1:7" ht="16" thickBot="1">
      <c r="A279" s="4">
        <v>272</v>
      </c>
      <c r="B279" s="4">
        <v>16.299025088695217</v>
      </c>
      <c r="C279" s="4">
        <v>25.263764957735336</v>
      </c>
      <c r="E279" s="2">
        <f t="shared" si="12"/>
        <v>0</v>
      </c>
      <c r="F279" s="2">
        <f t="shared" si="13"/>
        <v>1</v>
      </c>
      <c r="G279" s="7">
        <f t="shared" si="14"/>
        <v>8.9647398690401197</v>
      </c>
    </row>
    <row r="280" spans="1:7" ht="16" thickBot="1">
      <c r="A280" s="4">
        <v>273</v>
      </c>
      <c r="B280" s="4">
        <v>25.03499792056931</v>
      </c>
      <c r="C280" s="4">
        <v>23.264570619822635</v>
      </c>
      <c r="E280" s="2">
        <f t="shared" si="12"/>
        <v>1</v>
      </c>
      <c r="F280" s="2">
        <f t="shared" si="13"/>
        <v>0</v>
      </c>
      <c r="G280" s="7">
        <f t="shared" si="14"/>
        <v>1.7704273007466753</v>
      </c>
    </row>
    <row r="281" spans="1:7" ht="16" thickBot="1">
      <c r="A281" s="4">
        <v>274</v>
      </c>
      <c r="B281" s="4">
        <v>15.673400583836532</v>
      </c>
      <c r="C281" s="4">
        <v>29.910157661331972</v>
      </c>
      <c r="E281" s="2">
        <f t="shared" si="12"/>
        <v>0</v>
      </c>
      <c r="F281" s="2">
        <f t="shared" si="13"/>
        <v>1</v>
      </c>
      <c r="G281" s="7">
        <f t="shared" si="14"/>
        <v>14.23675707749544</v>
      </c>
    </row>
    <row r="282" spans="1:7" ht="16" thickBot="1">
      <c r="A282" s="4">
        <v>275</v>
      </c>
      <c r="B282" s="4">
        <v>28.579361362157051</v>
      </c>
      <c r="C282" s="4">
        <v>21.108326565320752</v>
      </c>
      <c r="E282" s="2">
        <f t="shared" si="12"/>
        <v>1</v>
      </c>
      <c r="F282" s="2">
        <f t="shared" si="13"/>
        <v>0</v>
      </c>
      <c r="G282" s="7">
        <f t="shared" si="14"/>
        <v>7.4710347968362996</v>
      </c>
    </row>
    <row r="283" spans="1:7" ht="16" thickBot="1">
      <c r="A283" s="4">
        <v>276</v>
      </c>
      <c r="B283" s="4">
        <v>19.107458983864387</v>
      </c>
      <c r="C283" s="4">
        <v>30.71101286107654</v>
      </c>
      <c r="E283" s="2">
        <f t="shared" si="12"/>
        <v>0</v>
      </c>
      <c r="F283" s="2">
        <f t="shared" si="13"/>
        <v>1</v>
      </c>
      <c r="G283" s="7">
        <f t="shared" si="14"/>
        <v>11.603553877212153</v>
      </c>
    </row>
    <row r="284" spans="1:7" ht="16" thickBot="1">
      <c r="A284" s="4">
        <v>277</v>
      </c>
      <c r="B284" s="4">
        <v>16.25734314547417</v>
      </c>
      <c r="C284" s="4">
        <v>22.892019062239434</v>
      </c>
      <c r="E284" s="2">
        <f t="shared" si="12"/>
        <v>0</v>
      </c>
      <c r="F284" s="2">
        <f t="shared" si="13"/>
        <v>1</v>
      </c>
      <c r="G284" s="7">
        <f t="shared" si="14"/>
        <v>6.6346759167652642</v>
      </c>
    </row>
    <row r="285" spans="1:7" ht="16" thickBot="1">
      <c r="A285" s="4">
        <v>278</v>
      </c>
      <c r="B285" s="4">
        <v>16.277805779093107</v>
      </c>
      <c r="C285" s="4">
        <v>19.518734205227183</v>
      </c>
      <c r="E285" s="2">
        <f t="shared" si="12"/>
        <v>0</v>
      </c>
      <c r="F285" s="2">
        <f t="shared" si="13"/>
        <v>1</v>
      </c>
      <c r="G285" s="7">
        <f t="shared" si="14"/>
        <v>3.2409284261340758</v>
      </c>
    </row>
    <row r="286" spans="1:7" ht="16" thickBot="1">
      <c r="A286" s="4">
        <v>279</v>
      </c>
      <c r="B286" s="4">
        <v>16.058643385083428</v>
      </c>
      <c r="C286" s="4">
        <v>22.847410522831186</v>
      </c>
      <c r="E286" s="2">
        <f t="shared" si="12"/>
        <v>0</v>
      </c>
      <c r="F286" s="2">
        <f t="shared" si="13"/>
        <v>1</v>
      </c>
      <c r="G286" s="7">
        <f t="shared" si="14"/>
        <v>6.7887671377477581</v>
      </c>
    </row>
    <row r="287" spans="1:7" ht="16" thickBot="1">
      <c r="A287" s="4">
        <v>280</v>
      </c>
      <c r="B287" s="4">
        <v>33.912337432927089</v>
      </c>
      <c r="C287" s="4">
        <v>19.561000722767581</v>
      </c>
      <c r="E287" s="2">
        <f t="shared" si="12"/>
        <v>1</v>
      </c>
      <c r="F287" s="2">
        <f t="shared" si="13"/>
        <v>0</v>
      </c>
      <c r="G287" s="7">
        <f t="shared" si="14"/>
        <v>14.351336710159508</v>
      </c>
    </row>
    <row r="288" spans="1:7" ht="16" thickBot="1">
      <c r="A288" s="4">
        <v>281</v>
      </c>
      <c r="B288" s="4">
        <v>18.579534729581731</v>
      </c>
      <c r="C288" s="4">
        <v>52.657860690555054</v>
      </c>
      <c r="E288" s="2">
        <f t="shared" si="12"/>
        <v>0</v>
      </c>
      <c r="F288" s="2">
        <f t="shared" si="13"/>
        <v>1</v>
      </c>
      <c r="G288" s="7">
        <f t="shared" si="14"/>
        <v>34.078325960973324</v>
      </c>
    </row>
    <row r="289" spans="1:7" ht="16" thickBot="1">
      <c r="A289" s="4">
        <v>282</v>
      </c>
      <c r="B289" s="4">
        <v>24.357975086482622</v>
      </c>
      <c r="C289" s="4">
        <v>27.889617033683798</v>
      </c>
      <c r="E289" s="2">
        <f t="shared" si="12"/>
        <v>0</v>
      </c>
      <c r="F289" s="2">
        <f t="shared" si="13"/>
        <v>1</v>
      </c>
      <c r="G289" s="7">
        <f t="shared" si="14"/>
        <v>3.5316419472011766</v>
      </c>
    </row>
    <row r="290" spans="1:7" ht="16" thickBot="1">
      <c r="A290" s="4">
        <v>283</v>
      </c>
      <c r="B290" s="4">
        <v>26.508713165622616</v>
      </c>
      <c r="C290" s="4">
        <v>31.860333457631626</v>
      </c>
      <c r="E290" s="2">
        <f t="shared" si="12"/>
        <v>0</v>
      </c>
      <c r="F290" s="2">
        <f t="shared" si="13"/>
        <v>1</v>
      </c>
      <c r="G290" s="7">
        <f t="shared" si="14"/>
        <v>5.3516202920090095</v>
      </c>
    </row>
    <row r="291" spans="1:7" ht="16" thickBot="1">
      <c r="A291" s="4">
        <v>284</v>
      </c>
      <c r="B291" s="4">
        <v>17.918487686026157</v>
      </c>
      <c r="C291" s="4">
        <v>26.238013244956015</v>
      </c>
      <c r="E291" s="2">
        <f t="shared" si="12"/>
        <v>0</v>
      </c>
      <c r="F291" s="2">
        <f t="shared" si="13"/>
        <v>1</v>
      </c>
      <c r="G291" s="7">
        <f t="shared" si="14"/>
        <v>8.3195255589298576</v>
      </c>
    </row>
    <row r="292" spans="1:7" ht="16" thickBot="1">
      <c r="A292" s="4">
        <v>285</v>
      </c>
      <c r="B292" s="4">
        <v>31.480507736665288</v>
      </c>
      <c r="C292" s="4">
        <v>21.483197105270275</v>
      </c>
      <c r="E292" s="2">
        <f t="shared" si="12"/>
        <v>1</v>
      </c>
      <c r="F292" s="2">
        <f t="shared" si="13"/>
        <v>0</v>
      </c>
      <c r="G292" s="7">
        <f t="shared" si="14"/>
        <v>9.9973106313950133</v>
      </c>
    </row>
    <row r="293" spans="1:7" ht="16" thickBot="1">
      <c r="A293" s="4">
        <v>286</v>
      </c>
      <c r="B293" s="4">
        <v>21.7259353467051</v>
      </c>
      <c r="C293" s="4">
        <v>28.625386126705571</v>
      </c>
      <c r="E293" s="2">
        <f t="shared" si="12"/>
        <v>0</v>
      </c>
      <c r="F293" s="2">
        <f t="shared" si="13"/>
        <v>1</v>
      </c>
      <c r="G293" s="7">
        <f t="shared" si="14"/>
        <v>6.8994507800004712</v>
      </c>
    </row>
    <row r="294" spans="1:7" ht="16" thickBot="1">
      <c r="A294" s="4">
        <v>287</v>
      </c>
      <c r="B294" s="4">
        <v>20.156282847477861</v>
      </c>
      <c r="C294" s="4">
        <v>26.366766996292579</v>
      </c>
      <c r="E294" s="2">
        <f t="shared" si="12"/>
        <v>0</v>
      </c>
      <c r="F294" s="2">
        <f t="shared" si="13"/>
        <v>1</v>
      </c>
      <c r="G294" s="7">
        <f t="shared" si="14"/>
        <v>6.210484148814718</v>
      </c>
    </row>
    <row r="295" spans="1:7" ht="16" thickBot="1">
      <c r="A295" s="4">
        <v>288</v>
      </c>
      <c r="B295" s="4">
        <v>15.616768887324868</v>
      </c>
      <c r="C295" s="4">
        <v>23.091577820668633</v>
      </c>
      <c r="E295" s="2">
        <f t="shared" si="12"/>
        <v>0</v>
      </c>
      <c r="F295" s="2">
        <f t="shared" si="13"/>
        <v>1</v>
      </c>
      <c r="G295" s="7">
        <f t="shared" si="14"/>
        <v>7.4748089333437644</v>
      </c>
    </row>
    <row r="296" spans="1:7" ht="16" thickBot="1">
      <c r="A296" s="4">
        <v>289</v>
      </c>
      <c r="B296" s="4">
        <v>23.926306017104562</v>
      </c>
      <c r="C296" s="4">
        <v>26.071845974987056</v>
      </c>
      <c r="E296" s="2">
        <f t="shared" si="12"/>
        <v>0</v>
      </c>
      <c r="F296" s="2">
        <f t="shared" si="13"/>
        <v>1</v>
      </c>
      <c r="G296" s="7">
        <f t="shared" si="14"/>
        <v>2.1455399578824945</v>
      </c>
    </row>
    <row r="297" spans="1:7" ht="16" thickBot="1">
      <c r="A297" s="4">
        <v>290</v>
      </c>
      <c r="B297" s="4">
        <v>12.788213493440999</v>
      </c>
      <c r="C297" s="4">
        <v>23.99161867802896</v>
      </c>
      <c r="E297" s="2">
        <f t="shared" si="12"/>
        <v>0</v>
      </c>
      <c r="F297" s="2">
        <f t="shared" si="13"/>
        <v>1</v>
      </c>
      <c r="G297" s="7">
        <f t="shared" si="14"/>
        <v>11.203405184587961</v>
      </c>
    </row>
    <row r="298" spans="1:7" ht="16" thickBot="1">
      <c r="A298" s="4">
        <v>291</v>
      </c>
      <c r="B298" s="4">
        <v>30.470080031924478</v>
      </c>
      <c r="C298" s="4">
        <v>31.764445964476799</v>
      </c>
      <c r="E298" s="2">
        <f t="shared" si="12"/>
        <v>0</v>
      </c>
      <c r="F298" s="2">
        <f t="shared" si="13"/>
        <v>1</v>
      </c>
      <c r="G298" s="7">
        <f t="shared" si="14"/>
        <v>1.2943659325523207</v>
      </c>
    </row>
    <row r="299" spans="1:7" ht="16" thickBot="1">
      <c r="A299" s="4">
        <v>292</v>
      </c>
      <c r="B299" s="4">
        <v>25.532327522892309</v>
      </c>
      <c r="C299" s="4">
        <v>27.251636768737068</v>
      </c>
      <c r="E299" s="2">
        <f t="shared" si="12"/>
        <v>0</v>
      </c>
      <c r="F299" s="2">
        <f t="shared" si="13"/>
        <v>1</v>
      </c>
      <c r="G299" s="7">
        <f t="shared" si="14"/>
        <v>1.7193092458447587</v>
      </c>
    </row>
    <row r="300" spans="1:7" ht="16" thickBot="1">
      <c r="A300" s="4">
        <v>293</v>
      </c>
      <c r="B300" s="4">
        <v>16.450273324015001</v>
      </c>
      <c r="C300" s="4">
        <v>29.234301911649087</v>
      </c>
      <c r="E300" s="2">
        <f t="shared" si="12"/>
        <v>0</v>
      </c>
      <c r="F300" s="2">
        <f t="shared" si="13"/>
        <v>1</v>
      </c>
      <c r="G300" s="7">
        <f t="shared" si="14"/>
        <v>12.784028587634086</v>
      </c>
    </row>
    <row r="301" spans="1:7" ht="16" thickBot="1">
      <c r="A301" s="4">
        <v>294</v>
      </c>
      <c r="B301" s="4">
        <v>21.779448629969906</v>
      </c>
      <c r="C301" s="4">
        <v>24.964424821894458</v>
      </c>
      <c r="E301" s="2">
        <f t="shared" si="12"/>
        <v>0</v>
      </c>
      <c r="F301" s="2">
        <f t="shared" si="13"/>
        <v>1</v>
      </c>
      <c r="G301" s="7">
        <f t="shared" si="14"/>
        <v>3.1849761919245516</v>
      </c>
    </row>
    <row r="302" spans="1:7" ht="16" thickBot="1">
      <c r="A302" s="4">
        <v>295</v>
      </c>
      <c r="B302" s="4">
        <v>20.481914282437412</v>
      </c>
      <c r="C302" s="4">
        <v>31.658429640875028</v>
      </c>
      <c r="E302" s="2">
        <f t="shared" si="12"/>
        <v>0</v>
      </c>
      <c r="F302" s="2">
        <f t="shared" si="13"/>
        <v>1</v>
      </c>
      <c r="G302" s="7">
        <f t="shared" si="14"/>
        <v>11.176515358437616</v>
      </c>
    </row>
    <row r="303" spans="1:7" ht="16" thickBot="1">
      <c r="A303" s="4">
        <v>296</v>
      </c>
      <c r="B303" s="4">
        <v>19.390040897915213</v>
      </c>
      <c r="C303" s="4">
        <v>21.913021823676743</v>
      </c>
      <c r="E303" s="2">
        <f t="shared" si="12"/>
        <v>0</v>
      </c>
      <c r="F303" s="2">
        <f t="shared" si="13"/>
        <v>1</v>
      </c>
      <c r="G303" s="7">
        <f t="shared" si="14"/>
        <v>2.5229809257615301</v>
      </c>
    </row>
    <row r="304" spans="1:7" ht="16" thickBot="1">
      <c r="A304" s="4">
        <v>297</v>
      </c>
      <c r="B304" s="4">
        <v>17.506049809225477</v>
      </c>
      <c r="C304" s="4">
        <v>29.06725395315075</v>
      </c>
      <c r="E304" s="2">
        <f t="shared" si="12"/>
        <v>0</v>
      </c>
      <c r="F304" s="2">
        <f t="shared" si="13"/>
        <v>1</v>
      </c>
      <c r="G304" s="7">
        <f t="shared" si="14"/>
        <v>11.561204143925274</v>
      </c>
    </row>
    <row r="305" spans="1:7" ht="16" thickBot="1">
      <c r="A305" s="4">
        <v>298</v>
      </c>
      <c r="B305" s="4">
        <v>15.487116272930692</v>
      </c>
      <c r="C305" s="4">
        <v>20.796600954883168</v>
      </c>
      <c r="E305" s="2">
        <f t="shared" si="12"/>
        <v>0</v>
      </c>
      <c r="F305" s="2">
        <f t="shared" si="13"/>
        <v>1</v>
      </c>
      <c r="G305" s="7">
        <f t="shared" si="14"/>
        <v>5.3094846819524761</v>
      </c>
    </row>
    <row r="306" spans="1:7" ht="16" thickBot="1">
      <c r="A306" s="4">
        <v>299</v>
      </c>
      <c r="B306" s="4">
        <v>23.15220655386986</v>
      </c>
      <c r="C306" s="4">
        <v>31.693296105181734</v>
      </c>
      <c r="E306" s="2">
        <f t="shared" si="12"/>
        <v>0</v>
      </c>
      <c r="F306" s="2">
        <f t="shared" si="13"/>
        <v>1</v>
      </c>
      <c r="G306" s="7">
        <f t="shared" si="14"/>
        <v>8.5410895513118739</v>
      </c>
    </row>
    <row r="307" spans="1:7" ht="16" thickBot="1">
      <c r="A307" s="4">
        <v>300</v>
      </c>
      <c r="B307" s="4">
        <v>10.667570358837956</v>
      </c>
      <c r="C307" s="4">
        <v>31.683613263782696</v>
      </c>
      <c r="E307" s="2">
        <f t="shared" si="12"/>
        <v>0</v>
      </c>
      <c r="F307" s="2">
        <f t="shared" si="13"/>
        <v>1</v>
      </c>
      <c r="G307" s="7">
        <f t="shared" si="14"/>
        <v>21.01604290494474</v>
      </c>
    </row>
    <row r="308" spans="1:7" ht="16" thickBot="1">
      <c r="A308" s="4">
        <v>301</v>
      </c>
      <c r="B308" s="4">
        <v>20.975395060115027</v>
      </c>
      <c r="C308" s="4">
        <v>14.580149336453044</v>
      </c>
      <c r="E308" s="2">
        <f t="shared" si="12"/>
        <v>1</v>
      </c>
      <c r="F308" s="2">
        <f t="shared" si="13"/>
        <v>0</v>
      </c>
      <c r="G308" s="7">
        <f t="shared" si="14"/>
        <v>6.3952457236619829</v>
      </c>
    </row>
    <row r="309" spans="1:7" ht="16" thickBot="1">
      <c r="A309" s="4">
        <v>302</v>
      </c>
      <c r="B309" s="4">
        <v>12.256813604970272</v>
      </c>
      <c r="C309" s="4">
        <v>27.011821440776082</v>
      </c>
      <c r="E309" s="2">
        <f t="shared" si="12"/>
        <v>0</v>
      </c>
      <c r="F309" s="2">
        <f t="shared" si="13"/>
        <v>1</v>
      </c>
      <c r="G309" s="7">
        <f t="shared" si="14"/>
        <v>14.755007835805809</v>
      </c>
    </row>
    <row r="310" spans="1:7" ht="16" thickBot="1">
      <c r="A310" s="4">
        <v>303</v>
      </c>
      <c r="B310" s="4">
        <v>27.337333690788938</v>
      </c>
      <c r="C310" s="4">
        <v>23.606514181892443</v>
      </c>
      <c r="E310" s="2">
        <f t="shared" si="12"/>
        <v>1</v>
      </c>
      <c r="F310" s="2">
        <f t="shared" si="13"/>
        <v>0</v>
      </c>
      <c r="G310" s="7">
        <f t="shared" si="14"/>
        <v>3.7308195088964951</v>
      </c>
    </row>
    <row r="311" spans="1:7" ht="16" thickBot="1">
      <c r="A311" s="4">
        <v>304</v>
      </c>
      <c r="B311" s="4">
        <v>12.145904787388107</v>
      </c>
      <c r="C311" s="4">
        <v>20.926254222068501</v>
      </c>
      <c r="E311" s="2">
        <f t="shared" si="12"/>
        <v>0</v>
      </c>
      <c r="F311" s="2">
        <f t="shared" si="13"/>
        <v>1</v>
      </c>
      <c r="G311" s="7">
        <f t="shared" si="14"/>
        <v>8.7803494346803941</v>
      </c>
    </row>
    <row r="312" spans="1:7" ht="16" thickBot="1">
      <c r="A312" s="4">
        <v>305</v>
      </c>
      <c r="B312" s="4">
        <v>21.742582043309209</v>
      </c>
      <c r="C312" s="4">
        <v>27.687525358314698</v>
      </c>
      <c r="E312" s="2">
        <f t="shared" si="12"/>
        <v>0</v>
      </c>
      <c r="F312" s="2">
        <f t="shared" si="13"/>
        <v>1</v>
      </c>
      <c r="G312" s="7">
        <f t="shared" si="14"/>
        <v>5.9449433150054887</v>
      </c>
    </row>
    <row r="313" spans="1:7" ht="16" thickBot="1">
      <c r="A313" s="4">
        <v>306</v>
      </c>
      <c r="B313" s="4">
        <v>21.460731909199573</v>
      </c>
      <c r="C313" s="4">
        <v>31.656442653132906</v>
      </c>
      <c r="E313" s="2">
        <f t="shared" si="12"/>
        <v>0</v>
      </c>
      <c r="F313" s="2">
        <f t="shared" si="13"/>
        <v>1</v>
      </c>
      <c r="G313" s="7">
        <f t="shared" si="14"/>
        <v>10.195710743933333</v>
      </c>
    </row>
    <row r="314" spans="1:7" ht="16" thickBot="1">
      <c r="A314" s="4">
        <v>307</v>
      </c>
      <c r="B314" s="4">
        <v>21.199049455160271</v>
      </c>
      <c r="C314" s="4">
        <v>31.262557802119606</v>
      </c>
      <c r="E314" s="2">
        <f t="shared" si="12"/>
        <v>0</v>
      </c>
      <c r="F314" s="2">
        <f t="shared" si="13"/>
        <v>1</v>
      </c>
      <c r="G314" s="7">
        <f t="shared" si="14"/>
        <v>10.063508346959335</v>
      </c>
    </row>
    <row r="315" spans="1:7" ht="16" thickBot="1">
      <c r="A315" s="4">
        <v>308</v>
      </c>
      <c r="B315" s="4">
        <v>25.090935945277515</v>
      </c>
      <c r="C315" s="4">
        <v>28.517537063005054</v>
      </c>
      <c r="E315" s="2">
        <f t="shared" si="12"/>
        <v>0</v>
      </c>
      <c r="F315" s="2">
        <f t="shared" si="13"/>
        <v>1</v>
      </c>
      <c r="G315" s="7">
        <f t="shared" si="14"/>
        <v>3.4266011177275395</v>
      </c>
    </row>
    <row r="316" spans="1:7" ht="16" thickBot="1">
      <c r="A316" s="4">
        <v>309</v>
      </c>
      <c r="B316" s="4">
        <v>11.941167546525596</v>
      </c>
      <c r="C316" s="4">
        <v>32.939884838226419</v>
      </c>
      <c r="E316" s="2">
        <f t="shared" si="12"/>
        <v>0</v>
      </c>
      <c r="F316" s="2">
        <f t="shared" si="13"/>
        <v>1</v>
      </c>
      <c r="G316" s="7">
        <f t="shared" si="14"/>
        <v>20.998717291700821</v>
      </c>
    </row>
    <row r="317" spans="1:7" ht="16" thickBot="1">
      <c r="A317" s="4">
        <v>310</v>
      </c>
      <c r="B317" s="4">
        <v>22.784190589841458</v>
      </c>
      <c r="C317" s="4">
        <v>29.103034473033144</v>
      </c>
      <c r="E317" s="2">
        <f t="shared" si="12"/>
        <v>0</v>
      </c>
      <c r="F317" s="2">
        <f t="shared" si="13"/>
        <v>1</v>
      </c>
      <c r="G317" s="7">
        <f t="shared" si="14"/>
        <v>6.3188438831916862</v>
      </c>
    </row>
    <row r="318" spans="1:7" ht="16" thickBot="1">
      <c r="A318" s="4">
        <v>311</v>
      </c>
      <c r="B318" s="4">
        <v>15.657068897110186</v>
      </c>
      <c r="C318" s="4">
        <v>20.507125656810203</v>
      </c>
      <c r="E318" s="2">
        <f t="shared" si="12"/>
        <v>0</v>
      </c>
      <c r="F318" s="2">
        <f t="shared" si="13"/>
        <v>1</v>
      </c>
      <c r="G318" s="7">
        <f t="shared" si="14"/>
        <v>4.850056759700017</v>
      </c>
    </row>
    <row r="319" spans="1:7" ht="16" thickBot="1">
      <c r="A319" s="4">
        <v>312</v>
      </c>
      <c r="B319" s="4">
        <v>13.943229623255645</v>
      </c>
      <c r="C319" s="4">
        <v>32.549253119344428</v>
      </c>
      <c r="E319" s="2">
        <f t="shared" si="12"/>
        <v>0</v>
      </c>
      <c r="F319" s="2">
        <f t="shared" si="13"/>
        <v>1</v>
      </c>
      <c r="G319" s="7">
        <f t="shared" si="14"/>
        <v>18.606023496088781</v>
      </c>
    </row>
    <row r="320" spans="1:7" ht="16" thickBot="1">
      <c r="A320" s="4">
        <v>313</v>
      </c>
      <c r="B320" s="4">
        <v>17.179058535311889</v>
      </c>
      <c r="C320" s="4">
        <v>26.777485876953705</v>
      </c>
      <c r="E320" s="2">
        <f t="shared" si="12"/>
        <v>0</v>
      </c>
      <c r="F320" s="2">
        <f t="shared" si="13"/>
        <v>1</v>
      </c>
      <c r="G320" s="7">
        <f t="shared" si="14"/>
        <v>9.5984273416418162</v>
      </c>
    </row>
    <row r="321" spans="1:7" ht="16" thickBot="1">
      <c r="A321" s="4">
        <v>314</v>
      </c>
      <c r="B321" s="4">
        <v>11.497123734030435</v>
      </c>
      <c r="C321" s="4">
        <v>44.458665396170247</v>
      </c>
      <c r="E321" s="2">
        <f t="shared" si="12"/>
        <v>0</v>
      </c>
      <c r="F321" s="2">
        <f t="shared" si="13"/>
        <v>1</v>
      </c>
      <c r="G321" s="7">
        <f t="shared" si="14"/>
        <v>32.961541662139808</v>
      </c>
    </row>
    <row r="322" spans="1:7" ht="16" thickBot="1">
      <c r="A322" s="4">
        <v>315</v>
      </c>
      <c r="B322" s="4">
        <v>16.385438028367417</v>
      </c>
      <c r="C322" s="4">
        <v>13.140570640896906</v>
      </c>
      <c r="E322" s="2">
        <f t="shared" si="12"/>
        <v>1</v>
      </c>
      <c r="F322" s="2">
        <f t="shared" si="13"/>
        <v>0</v>
      </c>
      <c r="G322" s="7">
        <f t="shared" si="14"/>
        <v>3.2448673874705118</v>
      </c>
    </row>
    <row r="323" spans="1:7" ht="16" thickBot="1">
      <c r="A323" s="4">
        <v>316</v>
      </c>
      <c r="B323" s="4">
        <v>19.900359741253435</v>
      </c>
      <c r="C323" s="4">
        <v>28.934567754607567</v>
      </c>
      <c r="E323" s="2">
        <f t="shared" si="12"/>
        <v>0</v>
      </c>
      <c r="F323" s="2">
        <f t="shared" si="13"/>
        <v>1</v>
      </c>
      <c r="G323" s="7">
        <f t="shared" si="14"/>
        <v>9.0342080133541316</v>
      </c>
    </row>
    <row r="324" spans="1:7" ht="16" thickBot="1">
      <c r="A324" s="4">
        <v>317</v>
      </c>
      <c r="B324" s="4">
        <v>24.36530244601634</v>
      </c>
      <c r="C324" s="4">
        <v>22.261703941596238</v>
      </c>
      <c r="E324" s="2">
        <f t="shared" si="12"/>
        <v>1</v>
      </c>
      <c r="F324" s="2">
        <f t="shared" si="13"/>
        <v>0</v>
      </c>
      <c r="G324" s="7">
        <f t="shared" si="14"/>
        <v>2.103598504420102</v>
      </c>
    </row>
    <row r="325" spans="1:7" ht="16" thickBot="1">
      <c r="A325" s="4">
        <v>318</v>
      </c>
      <c r="B325" s="4">
        <v>9.4364564104975273</v>
      </c>
      <c r="C325" s="4">
        <v>27.393875144988467</v>
      </c>
      <c r="E325" s="2">
        <f t="shared" si="12"/>
        <v>0</v>
      </c>
      <c r="F325" s="2">
        <f t="shared" si="13"/>
        <v>1</v>
      </c>
      <c r="G325" s="7">
        <f t="shared" si="14"/>
        <v>17.95741873449094</v>
      </c>
    </row>
    <row r="326" spans="1:7" ht="16" thickBot="1">
      <c r="A326" s="4">
        <v>319</v>
      </c>
      <c r="B326" s="4">
        <v>17.196667500319432</v>
      </c>
      <c r="C326" s="4">
        <v>42.941045147539327</v>
      </c>
      <c r="E326" s="2">
        <f t="shared" si="12"/>
        <v>0</v>
      </c>
      <c r="F326" s="2">
        <f t="shared" si="13"/>
        <v>1</v>
      </c>
      <c r="G326" s="7">
        <f t="shared" si="14"/>
        <v>25.744377647219896</v>
      </c>
    </row>
    <row r="327" spans="1:7" ht="16" thickBot="1">
      <c r="A327" s="4">
        <v>320</v>
      </c>
      <c r="B327" s="4">
        <v>25.24520725484637</v>
      </c>
      <c r="C327" s="4">
        <v>25.635819647049974</v>
      </c>
      <c r="E327" s="2">
        <f t="shared" si="12"/>
        <v>0</v>
      </c>
      <c r="F327" s="2">
        <f t="shared" si="13"/>
        <v>1</v>
      </c>
      <c r="G327" s="7">
        <f t="shared" si="14"/>
        <v>0.39061239220360378</v>
      </c>
    </row>
    <row r="328" spans="1:7" ht="16" thickBot="1">
      <c r="A328" s="4">
        <v>321</v>
      </c>
      <c r="B328" s="4">
        <v>13.486099450581937</v>
      </c>
      <c r="C328" s="4">
        <v>26.165532760442801</v>
      </c>
      <c r="E328" s="2">
        <f t="shared" ref="E328:E391" si="15">IF(B328&gt;C328, 1, 0)</f>
        <v>0</v>
      </c>
      <c r="F328" s="2">
        <f t="shared" ref="F328:F391" si="16">IF(B328&lt;C328, 1, 0)</f>
        <v>1</v>
      </c>
      <c r="G328" s="7">
        <f t="shared" ref="G328:G391" si="17">IF(B328&gt;C328,B328-C328,C328-B328)</f>
        <v>12.679433309860864</v>
      </c>
    </row>
    <row r="329" spans="1:7" ht="16" thickBot="1">
      <c r="A329" s="4">
        <v>322</v>
      </c>
      <c r="B329" s="4">
        <v>8.9166774988956234</v>
      </c>
      <c r="C329" s="4">
        <v>29.744928363296832</v>
      </c>
      <c r="E329" s="2">
        <f t="shared" si="15"/>
        <v>0</v>
      </c>
      <c r="F329" s="2">
        <f t="shared" si="16"/>
        <v>1</v>
      </c>
      <c r="G329" s="7">
        <f t="shared" si="17"/>
        <v>20.828250864401209</v>
      </c>
    </row>
    <row r="330" spans="1:7" ht="16" thickBot="1">
      <c r="A330" s="4">
        <v>323</v>
      </c>
      <c r="B330" s="4">
        <v>13.751999552229599</v>
      </c>
      <c r="C330" s="4">
        <v>33.597787155768174</v>
      </c>
      <c r="E330" s="2">
        <f t="shared" si="15"/>
        <v>0</v>
      </c>
      <c r="F330" s="2">
        <f t="shared" si="16"/>
        <v>1</v>
      </c>
      <c r="G330" s="7">
        <f t="shared" si="17"/>
        <v>19.845787603538575</v>
      </c>
    </row>
    <row r="331" spans="1:7" ht="16" thickBot="1">
      <c r="A331" s="4">
        <v>324</v>
      </c>
      <c r="B331" s="4">
        <v>5.849240163093258</v>
      </c>
      <c r="C331" s="4">
        <v>29.698494948123656</v>
      </c>
      <c r="E331" s="2">
        <f t="shared" si="15"/>
        <v>0</v>
      </c>
      <c r="F331" s="2">
        <f t="shared" si="16"/>
        <v>1</v>
      </c>
      <c r="G331" s="7">
        <f t="shared" si="17"/>
        <v>23.849254785030396</v>
      </c>
    </row>
    <row r="332" spans="1:7" ht="16" thickBot="1">
      <c r="A332" s="4">
        <v>325</v>
      </c>
      <c r="B332" s="4">
        <v>21.971832872878402</v>
      </c>
      <c r="C332" s="4">
        <v>29.481502189791254</v>
      </c>
      <c r="E332" s="2">
        <f t="shared" si="15"/>
        <v>0</v>
      </c>
      <c r="F332" s="2">
        <f t="shared" si="16"/>
        <v>1</v>
      </c>
      <c r="G332" s="7">
        <f t="shared" si="17"/>
        <v>7.5096693169128521</v>
      </c>
    </row>
    <row r="333" spans="1:7" ht="16" thickBot="1">
      <c r="A333" s="4">
        <v>326</v>
      </c>
      <c r="B333" s="4">
        <v>13.993712042063311</v>
      </c>
      <c r="C333" s="4">
        <v>28.96067161711224</v>
      </c>
      <c r="E333" s="2">
        <f t="shared" si="15"/>
        <v>0</v>
      </c>
      <c r="F333" s="2">
        <f t="shared" si="16"/>
        <v>1</v>
      </c>
      <c r="G333" s="7">
        <f t="shared" si="17"/>
        <v>14.966959575048929</v>
      </c>
    </row>
    <row r="334" spans="1:7" ht="16" thickBot="1">
      <c r="A334" s="4">
        <v>327</v>
      </c>
      <c r="B334" s="4">
        <v>16.076360374044032</v>
      </c>
      <c r="C334" s="4">
        <v>19.412765641247997</v>
      </c>
      <c r="E334" s="2">
        <f t="shared" si="15"/>
        <v>0</v>
      </c>
      <c r="F334" s="2">
        <f t="shared" si="16"/>
        <v>1</v>
      </c>
      <c r="G334" s="7">
        <f t="shared" si="17"/>
        <v>3.3364052672039648</v>
      </c>
    </row>
    <row r="335" spans="1:7" ht="16" thickBot="1">
      <c r="A335" s="4">
        <v>328</v>
      </c>
      <c r="B335" s="4">
        <v>10.665684920894655</v>
      </c>
      <c r="C335" s="4">
        <v>26.475105125968636</v>
      </c>
      <c r="E335" s="2">
        <f t="shared" si="15"/>
        <v>0</v>
      </c>
      <c r="F335" s="2">
        <f t="shared" si="16"/>
        <v>1</v>
      </c>
      <c r="G335" s="7">
        <f t="shared" si="17"/>
        <v>15.80942020507398</v>
      </c>
    </row>
    <row r="336" spans="1:7" ht="16" thickBot="1">
      <c r="A336" s="4">
        <v>329</v>
      </c>
      <c r="B336" s="4">
        <v>12.675302259484781</v>
      </c>
      <c r="C336" s="4">
        <v>6.6739119984392978</v>
      </c>
      <c r="E336" s="2">
        <f t="shared" si="15"/>
        <v>1</v>
      </c>
      <c r="F336" s="2">
        <f t="shared" si="16"/>
        <v>0</v>
      </c>
      <c r="G336" s="7">
        <f t="shared" si="17"/>
        <v>6.0013902610454828</v>
      </c>
    </row>
    <row r="337" spans="1:7" ht="16" thickBot="1">
      <c r="A337" s="4">
        <v>330</v>
      </c>
      <c r="B337" s="4">
        <v>18.993783571346647</v>
      </c>
      <c r="C337" s="4">
        <v>30.347520879205241</v>
      </c>
      <c r="E337" s="2">
        <f t="shared" si="15"/>
        <v>0</v>
      </c>
      <c r="F337" s="2">
        <f t="shared" si="16"/>
        <v>1</v>
      </c>
      <c r="G337" s="7">
        <f t="shared" si="17"/>
        <v>11.353737307858594</v>
      </c>
    </row>
    <row r="338" spans="1:7" ht="16" thickBot="1">
      <c r="A338" s="4">
        <v>331</v>
      </c>
      <c r="B338" s="4">
        <v>27.054346907125939</v>
      </c>
      <c r="C338" s="4">
        <v>22.48529467112629</v>
      </c>
      <c r="E338" s="2">
        <f t="shared" si="15"/>
        <v>1</v>
      </c>
      <c r="F338" s="2">
        <f t="shared" si="16"/>
        <v>0</v>
      </c>
      <c r="G338" s="7">
        <f t="shared" si="17"/>
        <v>4.5690522359996493</v>
      </c>
    </row>
    <row r="339" spans="1:7" ht="16" thickBot="1">
      <c r="A339" s="4">
        <v>332</v>
      </c>
      <c r="B339" s="4">
        <v>27.094860791287211</v>
      </c>
      <c r="C339" s="4">
        <v>36.487212775061707</v>
      </c>
      <c r="E339" s="2">
        <f t="shared" si="15"/>
        <v>0</v>
      </c>
      <c r="F339" s="2">
        <f t="shared" si="16"/>
        <v>1</v>
      </c>
      <c r="G339" s="7">
        <f t="shared" si="17"/>
        <v>9.3923519837744962</v>
      </c>
    </row>
    <row r="340" spans="1:7" ht="16" thickBot="1">
      <c r="A340" s="4">
        <v>333</v>
      </c>
      <c r="B340" s="4">
        <v>17.56905465187965</v>
      </c>
      <c r="C340" s="4">
        <v>17.797973761305236</v>
      </c>
      <c r="E340" s="2">
        <f t="shared" si="15"/>
        <v>0</v>
      </c>
      <c r="F340" s="2">
        <f t="shared" si="16"/>
        <v>1</v>
      </c>
      <c r="G340" s="7">
        <f t="shared" si="17"/>
        <v>0.22891910942558624</v>
      </c>
    </row>
    <row r="341" spans="1:7" ht="16" thickBot="1">
      <c r="A341" s="4">
        <v>334</v>
      </c>
      <c r="B341" s="4">
        <v>6.538971308687886</v>
      </c>
      <c r="C341" s="4">
        <v>27.301453702784972</v>
      </c>
      <c r="E341" s="2">
        <f t="shared" si="15"/>
        <v>0</v>
      </c>
      <c r="F341" s="2">
        <f t="shared" si="16"/>
        <v>1</v>
      </c>
      <c r="G341" s="7">
        <f t="shared" si="17"/>
        <v>20.762482394097084</v>
      </c>
    </row>
    <row r="342" spans="1:7" ht="16" thickBot="1">
      <c r="A342" s="4">
        <v>335</v>
      </c>
      <c r="B342" s="4">
        <v>16.285133175146228</v>
      </c>
      <c r="C342" s="4">
        <v>30.048357497356037</v>
      </c>
      <c r="E342" s="2">
        <f t="shared" si="15"/>
        <v>0</v>
      </c>
      <c r="F342" s="2">
        <f t="shared" si="16"/>
        <v>1</v>
      </c>
      <c r="G342" s="7">
        <f t="shared" si="17"/>
        <v>13.763224322209808</v>
      </c>
    </row>
    <row r="343" spans="1:7" ht="16" thickBot="1">
      <c r="A343" s="4">
        <v>336</v>
      </c>
      <c r="B343" s="4">
        <v>22.28008903266425</v>
      </c>
      <c r="C343" s="4">
        <v>16.180901656293237</v>
      </c>
      <c r="E343" s="2">
        <f t="shared" si="15"/>
        <v>1</v>
      </c>
      <c r="F343" s="2">
        <f t="shared" si="16"/>
        <v>0</v>
      </c>
      <c r="G343" s="7">
        <f t="shared" si="17"/>
        <v>6.0991873763710132</v>
      </c>
    </row>
    <row r="344" spans="1:7" ht="16" thickBot="1">
      <c r="A344" s="4">
        <v>337</v>
      </c>
      <c r="B344" s="4">
        <v>20.220415538058724</v>
      </c>
      <c r="C344" s="4">
        <v>35.4491943529042</v>
      </c>
      <c r="E344" s="2">
        <f t="shared" si="15"/>
        <v>0</v>
      </c>
      <c r="F344" s="2">
        <f t="shared" si="16"/>
        <v>1</v>
      </c>
      <c r="G344" s="7">
        <f t="shared" si="17"/>
        <v>15.228778814845477</v>
      </c>
    </row>
    <row r="345" spans="1:7" ht="16" thickBot="1">
      <c r="A345" s="4">
        <v>338</v>
      </c>
      <c r="B345" s="4">
        <v>29.16563767307748</v>
      </c>
      <c r="C345" s="4">
        <v>43.399506063571991</v>
      </c>
      <c r="E345" s="2">
        <f t="shared" si="15"/>
        <v>0</v>
      </c>
      <c r="F345" s="2">
        <f t="shared" si="16"/>
        <v>1</v>
      </c>
      <c r="G345" s="7">
        <f t="shared" si="17"/>
        <v>14.233868390494511</v>
      </c>
    </row>
    <row r="346" spans="1:7" ht="16" thickBot="1">
      <c r="A346" s="4">
        <v>339</v>
      </c>
      <c r="B346" s="4">
        <v>20.318827756826092</v>
      </c>
      <c r="C346" s="4">
        <v>36.092712543749876</v>
      </c>
      <c r="E346" s="2">
        <f t="shared" si="15"/>
        <v>0</v>
      </c>
      <c r="F346" s="2">
        <f t="shared" si="16"/>
        <v>1</v>
      </c>
      <c r="G346" s="7">
        <f t="shared" si="17"/>
        <v>15.773884786923784</v>
      </c>
    </row>
    <row r="347" spans="1:7" ht="16" thickBot="1">
      <c r="A347" s="4">
        <v>340</v>
      </c>
      <c r="B347" s="4">
        <v>24.123217603100688</v>
      </c>
      <c r="C347" s="4">
        <v>34.711969014003465</v>
      </c>
      <c r="E347" s="2">
        <f t="shared" si="15"/>
        <v>0</v>
      </c>
      <c r="F347" s="2">
        <f t="shared" si="16"/>
        <v>1</v>
      </c>
      <c r="G347" s="7">
        <f t="shared" si="17"/>
        <v>10.588751410902777</v>
      </c>
    </row>
    <row r="348" spans="1:7" ht="16" thickBot="1">
      <c r="A348" s="4">
        <v>341</v>
      </c>
      <c r="B348" s="4">
        <v>7.9558643935233366</v>
      </c>
      <c r="C348" s="4">
        <v>26.208110118243823</v>
      </c>
      <c r="E348" s="2">
        <f t="shared" si="15"/>
        <v>0</v>
      </c>
      <c r="F348" s="2">
        <f t="shared" si="16"/>
        <v>1</v>
      </c>
      <c r="G348" s="7">
        <f t="shared" si="17"/>
        <v>18.252245724720488</v>
      </c>
    </row>
    <row r="349" spans="1:7" ht="16" thickBot="1">
      <c r="A349" s="4">
        <v>342</v>
      </c>
      <c r="B349" s="4">
        <v>28.720910047686626</v>
      </c>
      <c r="C349" s="4">
        <v>38.32868936250668</v>
      </c>
      <c r="E349" s="2">
        <f t="shared" si="15"/>
        <v>0</v>
      </c>
      <c r="F349" s="2">
        <f t="shared" si="16"/>
        <v>1</v>
      </c>
      <c r="G349" s="7">
        <f t="shared" si="17"/>
        <v>9.6077793148200534</v>
      </c>
    </row>
    <row r="350" spans="1:7" ht="16" thickBot="1">
      <c r="A350" s="4">
        <v>343</v>
      </c>
      <c r="B350" s="4">
        <v>23.082560361796446</v>
      </c>
      <c r="C350" s="4">
        <v>45.487722920197996</v>
      </c>
      <c r="E350" s="2">
        <f t="shared" si="15"/>
        <v>0</v>
      </c>
      <c r="F350" s="2">
        <f t="shared" si="16"/>
        <v>1</v>
      </c>
      <c r="G350" s="7">
        <f t="shared" si="17"/>
        <v>22.40516255840155</v>
      </c>
    </row>
    <row r="351" spans="1:7" ht="16" thickBot="1">
      <c r="A351" s="4">
        <v>344</v>
      </c>
      <c r="B351" s="4">
        <v>25.003881406064867</v>
      </c>
      <c r="C351" s="4">
        <v>26.540968762769097</v>
      </c>
      <c r="E351" s="2">
        <f t="shared" si="15"/>
        <v>0</v>
      </c>
      <c r="F351" s="2">
        <f t="shared" si="16"/>
        <v>1</v>
      </c>
      <c r="G351" s="7">
        <f t="shared" si="17"/>
        <v>1.5370873567042302</v>
      </c>
    </row>
    <row r="352" spans="1:7" ht="16" thickBot="1">
      <c r="A352" s="4">
        <v>345</v>
      </c>
      <c r="B352" s="4">
        <v>18.630809778621419</v>
      </c>
      <c r="C352" s="4">
        <v>29.001060221345071</v>
      </c>
      <c r="E352" s="2">
        <f t="shared" si="15"/>
        <v>0</v>
      </c>
      <c r="F352" s="2">
        <f t="shared" si="16"/>
        <v>1</v>
      </c>
      <c r="G352" s="7">
        <f t="shared" si="17"/>
        <v>10.370250442723652</v>
      </c>
    </row>
    <row r="353" spans="1:7" ht="16" thickBot="1">
      <c r="A353" s="4">
        <v>346</v>
      </c>
      <c r="B353" s="4">
        <v>11.938642607373186</v>
      </c>
      <c r="C353" s="4">
        <v>22.561939495383417</v>
      </c>
      <c r="E353" s="2">
        <f t="shared" si="15"/>
        <v>0</v>
      </c>
      <c r="F353" s="2">
        <f t="shared" si="16"/>
        <v>1</v>
      </c>
      <c r="G353" s="7">
        <f t="shared" si="17"/>
        <v>10.623296888010231</v>
      </c>
    </row>
    <row r="354" spans="1:7" ht="16" thickBot="1">
      <c r="A354" s="4">
        <v>347</v>
      </c>
      <c r="B354" s="4">
        <v>10.301744859339797</v>
      </c>
      <c r="C354" s="4">
        <v>28.644682658575462</v>
      </c>
      <c r="E354" s="2">
        <f t="shared" si="15"/>
        <v>0</v>
      </c>
      <c r="F354" s="2">
        <f t="shared" si="16"/>
        <v>1</v>
      </c>
      <c r="G354" s="7">
        <f t="shared" si="17"/>
        <v>18.342937799235663</v>
      </c>
    </row>
    <row r="355" spans="1:7" ht="16" thickBot="1">
      <c r="A355" s="4">
        <v>348</v>
      </c>
      <c r="B355" s="4">
        <v>30.140389610595399</v>
      </c>
      <c r="C355" s="4">
        <v>27.182121044134448</v>
      </c>
      <c r="E355" s="2">
        <f t="shared" si="15"/>
        <v>1</v>
      </c>
      <c r="F355" s="2">
        <f t="shared" si="16"/>
        <v>0</v>
      </c>
      <c r="G355" s="7">
        <f t="shared" si="17"/>
        <v>2.9582685664609514</v>
      </c>
    </row>
    <row r="356" spans="1:7" ht="16" thickBot="1">
      <c r="A356" s="4">
        <v>349</v>
      </c>
      <c r="B356" s="4">
        <v>21.130645036478661</v>
      </c>
      <c r="C356" s="4">
        <v>21.037439103571288</v>
      </c>
      <c r="E356" s="2">
        <f t="shared" si="15"/>
        <v>1</v>
      </c>
      <c r="F356" s="2">
        <f t="shared" si="16"/>
        <v>0</v>
      </c>
      <c r="G356" s="7">
        <f t="shared" si="17"/>
        <v>9.3205932907373779E-2</v>
      </c>
    </row>
    <row r="357" spans="1:7" ht="16" thickBot="1">
      <c r="A357" s="4">
        <v>350</v>
      </c>
      <c r="B357" s="4">
        <v>11.829292895242025</v>
      </c>
      <c r="C357" s="4">
        <v>33.247778508029256</v>
      </c>
      <c r="E357" s="2">
        <f t="shared" si="15"/>
        <v>0</v>
      </c>
      <c r="F357" s="2">
        <f t="shared" si="16"/>
        <v>1</v>
      </c>
      <c r="G357" s="7">
        <f t="shared" si="17"/>
        <v>21.418485612787229</v>
      </c>
    </row>
    <row r="358" spans="1:7" ht="16" thickBot="1">
      <c r="A358" s="4">
        <v>351</v>
      </c>
      <c r="B358" s="4">
        <v>18.888341507966885</v>
      </c>
      <c r="C358" s="4">
        <v>13.036458534699376</v>
      </c>
      <c r="E358" s="2">
        <f t="shared" si="15"/>
        <v>1</v>
      </c>
      <c r="F358" s="2">
        <f t="shared" si="16"/>
        <v>0</v>
      </c>
      <c r="G358" s="7">
        <f t="shared" si="17"/>
        <v>5.8518829732675091</v>
      </c>
    </row>
    <row r="359" spans="1:7" ht="16" thickBot="1">
      <c r="A359" s="4">
        <v>352</v>
      </c>
      <c r="B359" s="4">
        <v>17.463404654017403</v>
      </c>
      <c r="C359" s="4">
        <v>28.201437991260455</v>
      </c>
      <c r="E359" s="2">
        <f t="shared" si="15"/>
        <v>0</v>
      </c>
      <c r="F359" s="2">
        <f t="shared" si="16"/>
        <v>1</v>
      </c>
      <c r="G359" s="7">
        <f t="shared" si="17"/>
        <v>10.738033337243053</v>
      </c>
    </row>
    <row r="360" spans="1:7" ht="16" thickBot="1">
      <c r="A360" s="4">
        <v>353</v>
      </c>
      <c r="B360" s="4">
        <v>20.114803148023999</v>
      </c>
      <c r="C360" s="4">
        <v>22.614640562852287</v>
      </c>
      <c r="E360" s="2">
        <f t="shared" si="15"/>
        <v>0</v>
      </c>
      <c r="F360" s="2">
        <f t="shared" si="16"/>
        <v>1</v>
      </c>
      <c r="G360" s="7">
        <f t="shared" si="17"/>
        <v>2.4998374148282885</v>
      </c>
    </row>
    <row r="361" spans="1:7" ht="16" thickBot="1">
      <c r="A361" s="4">
        <v>354</v>
      </c>
      <c r="B361" s="4">
        <v>11.401233500522459</v>
      </c>
      <c r="C361" s="4">
        <v>28.348518220088465</v>
      </c>
      <c r="E361" s="2">
        <f t="shared" si="15"/>
        <v>0</v>
      </c>
      <c r="F361" s="2">
        <f t="shared" si="16"/>
        <v>1</v>
      </c>
      <c r="G361" s="7">
        <f t="shared" si="17"/>
        <v>16.947284719566007</v>
      </c>
    </row>
    <row r="362" spans="1:7" ht="16" thickBot="1">
      <c r="A362" s="4">
        <v>355</v>
      </c>
      <c r="B362" s="4">
        <v>21.786696554965872</v>
      </c>
      <c r="C362" s="4">
        <v>13.981261188764934</v>
      </c>
      <c r="E362" s="2">
        <f t="shared" si="15"/>
        <v>1</v>
      </c>
      <c r="F362" s="2">
        <f t="shared" si="16"/>
        <v>0</v>
      </c>
      <c r="G362" s="7">
        <f t="shared" si="17"/>
        <v>7.8054353662009373</v>
      </c>
    </row>
    <row r="363" spans="1:7" ht="16" thickBot="1">
      <c r="A363" s="4">
        <v>356</v>
      </c>
      <c r="B363" s="4">
        <v>17.725843884303728</v>
      </c>
      <c r="C363" s="4">
        <v>25.735563945266513</v>
      </c>
      <c r="E363" s="2">
        <f t="shared" si="15"/>
        <v>0</v>
      </c>
      <c r="F363" s="2">
        <f t="shared" si="16"/>
        <v>1</v>
      </c>
      <c r="G363" s="7">
        <f t="shared" si="17"/>
        <v>8.0097200609627848</v>
      </c>
    </row>
    <row r="364" spans="1:7" ht="16" thickBot="1">
      <c r="A364" s="4">
        <v>357</v>
      </c>
      <c r="B364" s="4">
        <v>27.286151886564447</v>
      </c>
      <c r="C364" s="4">
        <v>27.034070389476668</v>
      </c>
      <c r="E364" s="2">
        <f t="shared" si="15"/>
        <v>1</v>
      </c>
      <c r="F364" s="2">
        <f t="shared" si="16"/>
        <v>0</v>
      </c>
      <c r="G364" s="7">
        <f t="shared" si="17"/>
        <v>0.25208149708777938</v>
      </c>
    </row>
    <row r="365" spans="1:7" ht="16" thickBot="1">
      <c r="A365" s="4">
        <v>358</v>
      </c>
      <c r="B365" s="4">
        <v>15.551003355422488</v>
      </c>
      <c r="C365" s="4">
        <v>23.454210256588997</v>
      </c>
      <c r="E365" s="2">
        <f t="shared" si="15"/>
        <v>0</v>
      </c>
      <c r="F365" s="2">
        <f t="shared" si="16"/>
        <v>1</v>
      </c>
      <c r="G365" s="7">
        <f t="shared" si="17"/>
        <v>7.9032069011665094</v>
      </c>
    </row>
    <row r="366" spans="1:7" ht="16" thickBot="1">
      <c r="A366" s="4">
        <v>359</v>
      </c>
      <c r="B366" s="4">
        <v>28.059478553054376</v>
      </c>
      <c r="C366" s="4">
        <v>33.97575439219893</v>
      </c>
      <c r="E366" s="2">
        <f t="shared" si="15"/>
        <v>0</v>
      </c>
      <c r="F366" s="2">
        <f t="shared" si="16"/>
        <v>1</v>
      </c>
      <c r="G366" s="7">
        <f t="shared" si="17"/>
        <v>5.9162758391445536</v>
      </c>
    </row>
    <row r="367" spans="1:7" ht="16" thickBot="1">
      <c r="A367" s="4">
        <v>360</v>
      </c>
      <c r="B367" s="4">
        <v>26.034127821048727</v>
      </c>
      <c r="C367" s="4">
        <v>33.10262749688512</v>
      </c>
      <c r="E367" s="2">
        <f t="shared" si="15"/>
        <v>0</v>
      </c>
      <c r="F367" s="2">
        <f t="shared" si="16"/>
        <v>1</v>
      </c>
      <c r="G367" s="7">
        <f t="shared" si="17"/>
        <v>7.0684996758363923</v>
      </c>
    </row>
    <row r="368" spans="1:7" ht="16" thickBot="1">
      <c r="A368" s="4">
        <v>361</v>
      </c>
      <c r="B368" s="4">
        <v>27.359368039875342</v>
      </c>
      <c r="C368" s="4">
        <v>25.859476414229309</v>
      </c>
      <c r="E368" s="2">
        <f t="shared" si="15"/>
        <v>1</v>
      </c>
      <c r="F368" s="2">
        <f t="shared" si="16"/>
        <v>0</v>
      </c>
      <c r="G368" s="7">
        <f t="shared" si="17"/>
        <v>1.4998916256460326</v>
      </c>
    </row>
    <row r="369" spans="1:7" ht="16" thickBot="1">
      <c r="A369" s="4">
        <v>362</v>
      </c>
      <c r="B369" s="4">
        <v>21.305583061970431</v>
      </c>
      <c r="C369" s="4">
        <v>26.323283752045356</v>
      </c>
      <c r="E369" s="2">
        <f t="shared" si="15"/>
        <v>0</v>
      </c>
      <c r="F369" s="2">
        <f t="shared" si="16"/>
        <v>1</v>
      </c>
      <c r="G369" s="7">
        <f t="shared" si="17"/>
        <v>5.0177006900749248</v>
      </c>
    </row>
    <row r="370" spans="1:7" ht="16" thickBot="1">
      <c r="A370" s="4">
        <v>363</v>
      </c>
      <c r="B370" s="4">
        <v>5.4681412158356419</v>
      </c>
      <c r="C370" s="4">
        <v>24.913688224898383</v>
      </c>
      <c r="E370" s="2">
        <f t="shared" si="15"/>
        <v>0</v>
      </c>
      <c r="F370" s="2">
        <f t="shared" si="16"/>
        <v>1</v>
      </c>
      <c r="G370" s="7">
        <f t="shared" si="17"/>
        <v>19.445547009062743</v>
      </c>
    </row>
    <row r="371" spans="1:7" ht="16" thickBot="1">
      <c r="A371" s="4">
        <v>364</v>
      </c>
      <c r="B371" s="4">
        <v>19.969059374922622</v>
      </c>
      <c r="C371" s="4">
        <v>27.69476665645125</v>
      </c>
      <c r="E371" s="2">
        <f t="shared" si="15"/>
        <v>0</v>
      </c>
      <c r="F371" s="2">
        <f t="shared" si="16"/>
        <v>1</v>
      </c>
      <c r="G371" s="7">
        <f t="shared" si="17"/>
        <v>7.7257072815286278</v>
      </c>
    </row>
    <row r="372" spans="1:7" ht="16" thickBot="1">
      <c r="A372" s="4">
        <v>365</v>
      </c>
      <c r="B372" s="4">
        <v>30.479896310184692</v>
      </c>
      <c r="C372" s="4">
        <v>31.522110347808692</v>
      </c>
      <c r="E372" s="2">
        <f t="shared" si="15"/>
        <v>0</v>
      </c>
      <c r="F372" s="2">
        <f t="shared" si="16"/>
        <v>1</v>
      </c>
      <c r="G372" s="7">
        <f t="shared" si="17"/>
        <v>1.0422140376239994</v>
      </c>
    </row>
    <row r="373" spans="1:7" ht="16" thickBot="1">
      <c r="A373" s="4">
        <v>366</v>
      </c>
      <c r="B373" s="4">
        <v>20.117924966591378</v>
      </c>
      <c r="C373" s="4">
        <v>27.286739302923795</v>
      </c>
      <c r="E373" s="2">
        <f t="shared" si="15"/>
        <v>0</v>
      </c>
      <c r="F373" s="2">
        <f t="shared" si="16"/>
        <v>1</v>
      </c>
      <c r="G373" s="7">
        <f t="shared" si="17"/>
        <v>7.1688143363324173</v>
      </c>
    </row>
    <row r="374" spans="1:7" ht="16" thickBot="1">
      <c r="A374" s="4">
        <v>367</v>
      </c>
      <c r="B374" s="4">
        <v>13.031147784693964</v>
      </c>
      <c r="C374" s="4">
        <v>23.03656167636797</v>
      </c>
      <c r="E374" s="2">
        <f t="shared" si="15"/>
        <v>0</v>
      </c>
      <c r="F374" s="2">
        <f t="shared" si="16"/>
        <v>1</v>
      </c>
      <c r="G374" s="7">
        <f t="shared" si="17"/>
        <v>10.005413891674007</v>
      </c>
    </row>
    <row r="375" spans="1:7" ht="16" thickBot="1">
      <c r="A375" s="4">
        <v>368</v>
      </c>
      <c r="B375" s="4">
        <v>27.539790669863383</v>
      </c>
      <c r="C375" s="4">
        <v>36.306525324464985</v>
      </c>
      <c r="E375" s="2">
        <f t="shared" si="15"/>
        <v>0</v>
      </c>
      <c r="F375" s="2">
        <f t="shared" si="16"/>
        <v>1</v>
      </c>
      <c r="G375" s="7">
        <f t="shared" si="17"/>
        <v>8.7667346546016027</v>
      </c>
    </row>
    <row r="376" spans="1:7" ht="16" thickBot="1">
      <c r="A376" s="4">
        <v>369</v>
      </c>
      <c r="B376" s="4">
        <v>12.980051649547018</v>
      </c>
      <c r="C376" s="4">
        <v>31.649015671764339</v>
      </c>
      <c r="E376" s="2">
        <f t="shared" si="15"/>
        <v>0</v>
      </c>
      <c r="F376" s="2">
        <f t="shared" si="16"/>
        <v>1</v>
      </c>
      <c r="G376" s="7">
        <f t="shared" si="17"/>
        <v>18.66896402221732</v>
      </c>
    </row>
    <row r="377" spans="1:7" ht="16" thickBot="1">
      <c r="A377" s="4">
        <v>370</v>
      </c>
      <c r="B377" s="4">
        <v>14.977440979756871</v>
      </c>
      <c r="C377" s="4">
        <v>24.246319942623799</v>
      </c>
      <c r="E377" s="2">
        <f t="shared" si="15"/>
        <v>0</v>
      </c>
      <c r="F377" s="2">
        <f t="shared" si="16"/>
        <v>1</v>
      </c>
      <c r="G377" s="7">
        <f t="shared" si="17"/>
        <v>9.2688789628669284</v>
      </c>
    </row>
    <row r="378" spans="1:7" ht="16" thickBot="1">
      <c r="A378" s="4">
        <v>371</v>
      </c>
      <c r="B378" s="4">
        <v>11.646746626928003</v>
      </c>
      <c r="C378" s="4">
        <v>41.516578884927881</v>
      </c>
      <c r="E378" s="2">
        <f t="shared" si="15"/>
        <v>0</v>
      </c>
      <c r="F378" s="2">
        <f t="shared" si="16"/>
        <v>1</v>
      </c>
      <c r="G378" s="7">
        <f t="shared" si="17"/>
        <v>29.869832257999878</v>
      </c>
    </row>
    <row r="379" spans="1:7" ht="16" thickBot="1">
      <c r="A379" s="4">
        <v>372</v>
      </c>
      <c r="B379" s="4">
        <v>15.265734937802886</v>
      </c>
      <c r="C379" s="4">
        <v>26.711416685052892</v>
      </c>
      <c r="E379" s="2">
        <f t="shared" si="15"/>
        <v>0</v>
      </c>
      <c r="F379" s="2">
        <f t="shared" si="16"/>
        <v>1</v>
      </c>
      <c r="G379" s="7">
        <f t="shared" si="17"/>
        <v>11.445681747250006</v>
      </c>
    </row>
    <row r="380" spans="1:7" ht="16" thickBot="1">
      <c r="A380" s="4">
        <v>373</v>
      </c>
      <c r="B380" s="4">
        <v>26.764426874033379</v>
      </c>
      <c r="C380" s="4">
        <v>29.98637748516574</v>
      </c>
      <c r="E380" s="2">
        <f t="shared" si="15"/>
        <v>0</v>
      </c>
      <c r="F380" s="2">
        <f t="shared" si="16"/>
        <v>1</v>
      </c>
      <c r="G380" s="7">
        <f t="shared" si="17"/>
        <v>3.2219506111323604</v>
      </c>
    </row>
    <row r="381" spans="1:7" ht="16" thickBot="1">
      <c r="A381" s="4">
        <v>374</v>
      </c>
      <c r="B381" s="4">
        <v>23.490487970282466</v>
      </c>
      <c r="C381" s="4">
        <v>28.164851456060397</v>
      </c>
      <c r="E381" s="2">
        <f t="shared" si="15"/>
        <v>0</v>
      </c>
      <c r="F381" s="2">
        <f t="shared" si="16"/>
        <v>1</v>
      </c>
      <c r="G381" s="7">
        <f t="shared" si="17"/>
        <v>4.6743634857779313</v>
      </c>
    </row>
    <row r="382" spans="1:7" ht="16" thickBot="1">
      <c r="A382" s="4">
        <v>375</v>
      </c>
      <c r="B382" s="4">
        <v>15.457443665807356</v>
      </c>
      <c r="C382" s="4">
        <v>27.455179296480107</v>
      </c>
      <c r="E382" s="2">
        <f t="shared" si="15"/>
        <v>0</v>
      </c>
      <c r="F382" s="2">
        <f t="shared" si="16"/>
        <v>1</v>
      </c>
      <c r="G382" s="7">
        <f t="shared" si="17"/>
        <v>11.997735630672752</v>
      </c>
    </row>
    <row r="383" spans="1:7" ht="16" thickBot="1">
      <c r="A383" s="4">
        <v>376</v>
      </c>
      <c r="B383" s="4">
        <v>19.010642682675389</v>
      </c>
      <c r="C383" s="4">
        <v>14.18478077521366</v>
      </c>
      <c r="E383" s="2">
        <f t="shared" si="15"/>
        <v>1</v>
      </c>
      <c r="F383" s="2">
        <f t="shared" si="16"/>
        <v>0</v>
      </c>
      <c r="G383" s="7">
        <f t="shared" si="17"/>
        <v>4.8258619074617286</v>
      </c>
    </row>
    <row r="384" spans="1:7" ht="16" thickBot="1">
      <c r="A384" s="4">
        <v>377</v>
      </c>
      <c r="B384" s="4">
        <v>21.02809614598446</v>
      </c>
      <c r="C384" s="4">
        <v>28.375980110141317</v>
      </c>
      <c r="E384" s="2">
        <f t="shared" si="15"/>
        <v>0</v>
      </c>
      <c r="F384" s="2">
        <f t="shared" si="16"/>
        <v>1</v>
      </c>
      <c r="G384" s="7">
        <f t="shared" si="17"/>
        <v>7.347883964156857</v>
      </c>
    </row>
    <row r="385" spans="1:7" ht="16" thickBot="1">
      <c r="A385" s="4">
        <v>378</v>
      </c>
      <c r="B385" s="4">
        <v>18.308702283115487</v>
      </c>
      <c r="C385" s="4">
        <v>15.446811477797127</v>
      </c>
      <c r="E385" s="2">
        <f t="shared" si="15"/>
        <v>1</v>
      </c>
      <c r="F385" s="2">
        <f t="shared" si="16"/>
        <v>0</v>
      </c>
      <c r="G385" s="7">
        <f t="shared" si="17"/>
        <v>2.8618908053183603</v>
      </c>
    </row>
    <row r="386" spans="1:7" ht="16" thickBot="1">
      <c r="A386" s="4">
        <v>379</v>
      </c>
      <c r="B386" s="4">
        <v>18.553976678660842</v>
      </c>
      <c r="C386" s="4">
        <v>27.318099238805495</v>
      </c>
      <c r="E386" s="2">
        <f t="shared" si="15"/>
        <v>0</v>
      </c>
      <c r="F386" s="2">
        <f t="shared" si="16"/>
        <v>1</v>
      </c>
      <c r="G386" s="7">
        <f t="shared" si="17"/>
        <v>8.7641225601446529</v>
      </c>
    </row>
    <row r="387" spans="1:7" ht="16" thickBot="1">
      <c r="A387" s="4">
        <v>380</v>
      </c>
      <c r="B387" s="4">
        <v>25.166787331879544</v>
      </c>
      <c r="C387" s="4">
        <v>33.521019968313112</v>
      </c>
      <c r="E387" s="2">
        <f t="shared" si="15"/>
        <v>0</v>
      </c>
      <c r="F387" s="2">
        <f t="shared" si="16"/>
        <v>1</v>
      </c>
      <c r="G387" s="7">
        <f t="shared" si="17"/>
        <v>8.3542326364335686</v>
      </c>
    </row>
    <row r="388" spans="1:7" ht="16" thickBot="1">
      <c r="A388" s="4">
        <v>381</v>
      </c>
      <c r="B388" s="4">
        <v>16.28055289799406</v>
      </c>
      <c r="C388" s="4">
        <v>8.876389132055845</v>
      </c>
      <c r="E388" s="2">
        <f t="shared" si="15"/>
        <v>1</v>
      </c>
      <c r="F388" s="2">
        <f t="shared" si="16"/>
        <v>0</v>
      </c>
      <c r="G388" s="7">
        <f t="shared" si="17"/>
        <v>7.4041637659382147</v>
      </c>
    </row>
    <row r="389" spans="1:7" ht="16" thickBot="1">
      <c r="A389" s="4">
        <v>382</v>
      </c>
      <c r="B389" s="4">
        <v>25.193817753092723</v>
      </c>
      <c r="C389" s="4">
        <v>11.705102655193054</v>
      </c>
      <c r="E389" s="2">
        <f t="shared" si="15"/>
        <v>1</v>
      </c>
      <c r="F389" s="2">
        <f t="shared" si="16"/>
        <v>0</v>
      </c>
      <c r="G389" s="7">
        <f t="shared" si="17"/>
        <v>13.48871509789967</v>
      </c>
    </row>
    <row r="390" spans="1:7" ht="16" thickBot="1">
      <c r="A390" s="4">
        <v>383</v>
      </c>
      <c r="B390" s="4">
        <v>27.909810388943285</v>
      </c>
      <c r="C390" s="4">
        <v>32.235293284070863</v>
      </c>
      <c r="E390" s="2">
        <f t="shared" si="15"/>
        <v>0</v>
      </c>
      <c r="F390" s="2">
        <f t="shared" si="16"/>
        <v>1</v>
      </c>
      <c r="G390" s="7">
        <f t="shared" si="17"/>
        <v>4.3254828951275783</v>
      </c>
    </row>
    <row r="391" spans="1:7" ht="16" thickBot="1">
      <c r="A391" s="4">
        <v>384</v>
      </c>
      <c r="B391" s="4">
        <v>15.931439741964237</v>
      </c>
      <c r="C391" s="4">
        <v>24.059243810052394</v>
      </c>
      <c r="E391" s="2">
        <f t="shared" si="15"/>
        <v>0</v>
      </c>
      <c r="F391" s="2">
        <f t="shared" si="16"/>
        <v>1</v>
      </c>
      <c r="G391" s="7">
        <f t="shared" si="17"/>
        <v>8.1278040680881567</v>
      </c>
    </row>
    <row r="392" spans="1:7" ht="16" thickBot="1">
      <c r="A392" s="4">
        <v>385</v>
      </c>
      <c r="B392" s="4">
        <v>8.5999723432006387</v>
      </c>
      <c r="C392" s="4">
        <v>26.106475673825919</v>
      </c>
      <c r="E392" s="2">
        <f t="shared" ref="E392:E455" si="18">IF(B392&gt;C392, 1, 0)</f>
        <v>0</v>
      </c>
      <c r="F392" s="2">
        <f t="shared" ref="F392:F455" si="19">IF(B392&lt;C392, 1, 0)</f>
        <v>1</v>
      </c>
      <c r="G392" s="7">
        <f t="shared" ref="G392:G455" si="20">IF(B392&gt;C392,B392-C392,C392-B392)</f>
        <v>17.506503330625279</v>
      </c>
    </row>
    <row r="393" spans="1:7" ht="16" thickBot="1">
      <c r="A393" s="4">
        <v>386</v>
      </c>
      <c r="B393" s="4">
        <v>3.0249285432243092</v>
      </c>
      <c r="C393" s="4">
        <v>23.530686941879129</v>
      </c>
      <c r="E393" s="2">
        <f t="shared" si="18"/>
        <v>0</v>
      </c>
      <c r="F393" s="2">
        <f t="shared" si="19"/>
        <v>1</v>
      </c>
      <c r="G393" s="7">
        <f t="shared" si="20"/>
        <v>20.50575839865482</v>
      </c>
    </row>
    <row r="394" spans="1:7" ht="16" thickBot="1">
      <c r="A394" s="4">
        <v>387</v>
      </c>
      <c r="B394" s="4">
        <v>24.053185873941054</v>
      </c>
      <c r="C394" s="4">
        <v>27.192141135522824</v>
      </c>
      <c r="E394" s="2">
        <f t="shared" si="18"/>
        <v>0</v>
      </c>
      <c r="F394" s="2">
        <f t="shared" si="19"/>
        <v>1</v>
      </c>
      <c r="G394" s="7">
        <f t="shared" si="20"/>
        <v>3.1389552615817706</v>
      </c>
    </row>
    <row r="395" spans="1:7" ht="16" thickBot="1">
      <c r="A395" s="4">
        <v>388</v>
      </c>
      <c r="B395" s="4">
        <v>14.05446420479625</v>
      </c>
      <c r="C395" s="4">
        <v>33.118511421594505</v>
      </c>
      <c r="E395" s="2">
        <f t="shared" si="18"/>
        <v>0</v>
      </c>
      <c r="F395" s="2">
        <f t="shared" si="19"/>
        <v>1</v>
      </c>
      <c r="G395" s="7">
        <f t="shared" si="20"/>
        <v>19.064047216798254</v>
      </c>
    </row>
    <row r="396" spans="1:7" ht="16" thickBot="1">
      <c r="A396" s="4">
        <v>389</v>
      </c>
      <c r="B396" s="4">
        <v>21.405789058974939</v>
      </c>
      <c r="C396" s="4">
        <v>21.660146647218738</v>
      </c>
      <c r="E396" s="2">
        <f t="shared" si="18"/>
        <v>0</v>
      </c>
      <c r="F396" s="2">
        <f t="shared" si="19"/>
        <v>1</v>
      </c>
      <c r="G396" s="7">
        <f t="shared" si="20"/>
        <v>0.25435758824379917</v>
      </c>
    </row>
    <row r="397" spans="1:7" ht="16" thickBot="1">
      <c r="A397" s="4">
        <v>390</v>
      </c>
      <c r="B397" s="4">
        <v>20.727224988086562</v>
      </c>
      <c r="C397" s="4">
        <v>19.005579094282023</v>
      </c>
      <c r="E397" s="2">
        <f t="shared" si="18"/>
        <v>1</v>
      </c>
      <c r="F397" s="2">
        <f t="shared" si="19"/>
        <v>0</v>
      </c>
      <c r="G397" s="7">
        <f t="shared" si="20"/>
        <v>1.7216458938045385</v>
      </c>
    </row>
    <row r="398" spans="1:7" ht="16" thickBot="1">
      <c r="A398" s="4">
        <v>391</v>
      </c>
      <c r="B398" s="4">
        <v>19.480491001256958</v>
      </c>
      <c r="C398" s="4">
        <v>22.239350997986374</v>
      </c>
      <c r="E398" s="2">
        <f t="shared" si="18"/>
        <v>0</v>
      </c>
      <c r="F398" s="2">
        <f t="shared" si="19"/>
        <v>1</v>
      </c>
      <c r="G398" s="7">
        <f t="shared" si="20"/>
        <v>2.7588599967294165</v>
      </c>
    </row>
    <row r="399" spans="1:7" ht="16" thickBot="1">
      <c r="A399" s="4">
        <v>392</v>
      </c>
      <c r="B399" s="4">
        <v>19.823714936091445</v>
      </c>
      <c r="C399" s="4">
        <v>23.374955094708259</v>
      </c>
      <c r="E399" s="2">
        <f t="shared" si="18"/>
        <v>0</v>
      </c>
      <c r="F399" s="2">
        <f t="shared" si="19"/>
        <v>1</v>
      </c>
      <c r="G399" s="7">
        <f t="shared" si="20"/>
        <v>3.5512401586168139</v>
      </c>
    </row>
    <row r="400" spans="1:7" ht="16" thickBot="1">
      <c r="A400" s="4">
        <v>393</v>
      </c>
      <c r="B400" s="4">
        <v>30.888062364332178</v>
      </c>
      <c r="C400" s="4">
        <v>30.335766662080857</v>
      </c>
      <c r="E400" s="2">
        <f t="shared" si="18"/>
        <v>1</v>
      </c>
      <c r="F400" s="2">
        <f t="shared" si="19"/>
        <v>0</v>
      </c>
      <c r="G400" s="7">
        <f t="shared" si="20"/>
        <v>0.55229570225132107</v>
      </c>
    </row>
    <row r="401" spans="1:7" ht="16" thickBot="1">
      <c r="A401" s="4">
        <v>394</v>
      </c>
      <c r="B401" s="4">
        <v>22.3631281937651</v>
      </c>
      <c r="C401" s="4">
        <v>24.470064299859665</v>
      </c>
      <c r="E401" s="2">
        <f t="shared" si="18"/>
        <v>0</v>
      </c>
      <c r="F401" s="2">
        <f t="shared" si="19"/>
        <v>1</v>
      </c>
      <c r="G401" s="7">
        <f t="shared" si="20"/>
        <v>2.1069361060945653</v>
      </c>
    </row>
    <row r="402" spans="1:7" ht="16" thickBot="1">
      <c r="A402" s="4">
        <v>395</v>
      </c>
      <c r="B402" s="4">
        <v>27.475244375989323</v>
      </c>
      <c r="C402" s="4">
        <v>23.337717420676867</v>
      </c>
      <c r="E402" s="2">
        <f t="shared" si="18"/>
        <v>1</v>
      </c>
      <c r="F402" s="2">
        <f t="shared" si="19"/>
        <v>0</v>
      </c>
      <c r="G402" s="7">
        <f t="shared" si="20"/>
        <v>4.1375269553124561</v>
      </c>
    </row>
    <row r="403" spans="1:7" ht="16" thickBot="1">
      <c r="A403" s="4">
        <v>396</v>
      </c>
      <c r="B403" s="4">
        <v>24.130796315810155</v>
      </c>
      <c r="C403" s="4">
        <v>24.937950761311001</v>
      </c>
      <c r="E403" s="2">
        <f t="shared" si="18"/>
        <v>0</v>
      </c>
      <c r="F403" s="2">
        <f t="shared" si="19"/>
        <v>1</v>
      </c>
      <c r="G403" s="7">
        <f t="shared" si="20"/>
        <v>0.8071544455008457</v>
      </c>
    </row>
    <row r="404" spans="1:7" ht="16" thickBot="1">
      <c r="A404" s="4">
        <v>397</v>
      </c>
      <c r="B404" s="4">
        <v>18.112010683827492</v>
      </c>
      <c r="C404" s="4">
        <v>35.016768945235889</v>
      </c>
      <c r="E404" s="2">
        <f t="shared" si="18"/>
        <v>0</v>
      </c>
      <c r="F404" s="2">
        <f t="shared" si="19"/>
        <v>1</v>
      </c>
      <c r="G404" s="7">
        <f t="shared" si="20"/>
        <v>16.904758261408396</v>
      </c>
    </row>
    <row r="405" spans="1:7" ht="16" thickBot="1">
      <c r="A405" s="4">
        <v>398</v>
      </c>
      <c r="B405" s="4">
        <v>26.981682319352913</v>
      </c>
      <c r="C405" s="4">
        <v>28.861405403131961</v>
      </c>
      <c r="E405" s="2">
        <f t="shared" si="18"/>
        <v>0</v>
      </c>
      <c r="F405" s="2">
        <f t="shared" si="19"/>
        <v>1</v>
      </c>
      <c r="G405" s="7">
        <f t="shared" si="20"/>
        <v>1.879723083779048</v>
      </c>
    </row>
    <row r="406" spans="1:7" ht="16" thickBot="1">
      <c r="A406" s="4">
        <v>399</v>
      </c>
      <c r="B406" s="4">
        <v>9.4555337313826033</v>
      </c>
      <c r="C406" s="4">
        <v>27.04345067195138</v>
      </c>
      <c r="E406" s="2">
        <f t="shared" si="18"/>
        <v>0</v>
      </c>
      <c r="F406" s="2">
        <f t="shared" si="19"/>
        <v>1</v>
      </c>
      <c r="G406" s="7">
        <f t="shared" si="20"/>
        <v>17.587916940568775</v>
      </c>
    </row>
    <row r="407" spans="1:7" ht="16" thickBot="1">
      <c r="A407" s="4">
        <v>400</v>
      </c>
      <c r="B407" s="4">
        <v>11.164893588971044</v>
      </c>
      <c r="C407" s="4">
        <v>19.957266063317427</v>
      </c>
      <c r="E407" s="2">
        <f t="shared" si="18"/>
        <v>0</v>
      </c>
      <c r="F407" s="2">
        <f t="shared" si="19"/>
        <v>1</v>
      </c>
      <c r="G407" s="7">
        <f t="shared" si="20"/>
        <v>8.7923724743463829</v>
      </c>
    </row>
    <row r="408" spans="1:7" ht="16" thickBot="1">
      <c r="A408" s="4">
        <v>401</v>
      </c>
      <c r="B408" s="4">
        <v>16.818003713205268</v>
      </c>
      <c r="C408" s="4">
        <v>35.740953495438873</v>
      </c>
      <c r="E408" s="2">
        <f t="shared" si="18"/>
        <v>0</v>
      </c>
      <c r="F408" s="2">
        <f t="shared" si="19"/>
        <v>1</v>
      </c>
      <c r="G408" s="7">
        <f t="shared" si="20"/>
        <v>18.922949782233605</v>
      </c>
    </row>
    <row r="409" spans="1:7" ht="16" thickBot="1">
      <c r="A409" s="4">
        <v>402</v>
      </c>
      <c r="B409" s="4">
        <v>8.222412983121254</v>
      </c>
      <c r="C409" s="4">
        <v>27.955360264141465</v>
      </c>
      <c r="E409" s="2">
        <f t="shared" si="18"/>
        <v>0</v>
      </c>
      <c r="F409" s="2">
        <f t="shared" si="19"/>
        <v>1</v>
      </c>
      <c r="G409" s="7">
        <f t="shared" si="20"/>
        <v>19.732947281020209</v>
      </c>
    </row>
    <row r="410" spans="1:7" ht="16" thickBot="1">
      <c r="A410" s="4">
        <v>403</v>
      </c>
      <c r="B410" s="4">
        <v>18.108270404509991</v>
      </c>
      <c r="C410" s="4">
        <v>24.004075523548352</v>
      </c>
      <c r="E410" s="2">
        <f t="shared" si="18"/>
        <v>0</v>
      </c>
      <c r="F410" s="2">
        <f t="shared" si="19"/>
        <v>1</v>
      </c>
      <c r="G410" s="7">
        <f t="shared" si="20"/>
        <v>5.8958051190383607</v>
      </c>
    </row>
    <row r="411" spans="1:7" ht="16" thickBot="1">
      <c r="A411" s="4">
        <v>404</v>
      </c>
      <c r="B411" s="4">
        <v>19.787738192436329</v>
      </c>
      <c r="C411" s="4">
        <v>22.7246391073183</v>
      </c>
      <c r="E411" s="2">
        <f t="shared" si="18"/>
        <v>0</v>
      </c>
      <c r="F411" s="2">
        <f t="shared" si="19"/>
        <v>1</v>
      </c>
      <c r="G411" s="7">
        <f t="shared" si="20"/>
        <v>2.9369009148819707</v>
      </c>
    </row>
    <row r="412" spans="1:7" ht="16" thickBot="1">
      <c r="A412" s="4">
        <v>405</v>
      </c>
      <c r="B412" s="4">
        <v>22.279107776897217</v>
      </c>
      <c r="C412" s="4">
        <v>35.810305436784901</v>
      </c>
      <c r="E412" s="2">
        <f t="shared" si="18"/>
        <v>0</v>
      </c>
      <c r="F412" s="2">
        <f t="shared" si="19"/>
        <v>1</v>
      </c>
      <c r="G412" s="7">
        <f t="shared" si="20"/>
        <v>13.531197659887685</v>
      </c>
    </row>
    <row r="413" spans="1:7" ht="16" thickBot="1">
      <c r="A413" s="4">
        <v>406</v>
      </c>
      <c r="B413" s="4">
        <v>21.805104895383504</v>
      </c>
      <c r="C413" s="4">
        <v>33.71509369097501</v>
      </c>
      <c r="E413" s="2">
        <f t="shared" si="18"/>
        <v>0</v>
      </c>
      <c r="F413" s="2">
        <f t="shared" si="19"/>
        <v>1</v>
      </c>
      <c r="G413" s="7">
        <f t="shared" si="20"/>
        <v>11.909988795591506</v>
      </c>
    </row>
    <row r="414" spans="1:7" ht="16" thickBot="1">
      <c r="A414" s="4">
        <v>407</v>
      </c>
      <c r="B414" s="4">
        <v>11.16926301661956</v>
      </c>
      <c r="C414" s="4">
        <v>40.952661475030943</v>
      </c>
      <c r="E414" s="2">
        <f t="shared" si="18"/>
        <v>0</v>
      </c>
      <c r="F414" s="2">
        <f t="shared" si="19"/>
        <v>1</v>
      </c>
      <c r="G414" s="7">
        <f t="shared" si="20"/>
        <v>29.783398458411384</v>
      </c>
    </row>
    <row r="415" spans="1:7" ht="16" thickBot="1">
      <c r="A415" s="4">
        <v>408</v>
      </c>
      <c r="B415" s="4">
        <v>29.246854148032945</v>
      </c>
      <c r="C415" s="4">
        <v>28.129858736925598</v>
      </c>
      <c r="E415" s="2">
        <f t="shared" si="18"/>
        <v>1</v>
      </c>
      <c r="F415" s="2">
        <f t="shared" si="19"/>
        <v>0</v>
      </c>
      <c r="G415" s="7">
        <f t="shared" si="20"/>
        <v>1.1169954111073466</v>
      </c>
    </row>
    <row r="416" spans="1:7" ht="16" thickBot="1">
      <c r="A416" s="4">
        <v>409</v>
      </c>
      <c r="B416" s="4">
        <v>20.690838996611404</v>
      </c>
      <c r="C416" s="4">
        <v>23.311752197440363</v>
      </c>
      <c r="E416" s="2">
        <f t="shared" si="18"/>
        <v>0</v>
      </c>
      <c r="F416" s="2">
        <f t="shared" si="19"/>
        <v>1</v>
      </c>
      <c r="G416" s="7">
        <f t="shared" si="20"/>
        <v>2.6209132008289586</v>
      </c>
    </row>
    <row r="417" spans="1:7" ht="16" thickBot="1">
      <c r="A417" s="4">
        <v>410</v>
      </c>
      <c r="B417" s="4">
        <v>27.768295025044488</v>
      </c>
      <c r="C417" s="4">
        <v>28.298825960028772</v>
      </c>
      <c r="E417" s="2">
        <f t="shared" si="18"/>
        <v>0</v>
      </c>
      <c r="F417" s="2">
        <f t="shared" si="19"/>
        <v>1</v>
      </c>
      <c r="G417" s="7">
        <f t="shared" si="20"/>
        <v>0.53053093498428439</v>
      </c>
    </row>
    <row r="418" spans="1:7" ht="16" thickBot="1">
      <c r="A418" s="4">
        <v>411</v>
      </c>
      <c r="B418" s="4">
        <v>29.263855642979387</v>
      </c>
      <c r="C418" s="4">
        <v>27.99703814386152</v>
      </c>
      <c r="E418" s="2">
        <f t="shared" si="18"/>
        <v>1</v>
      </c>
      <c r="F418" s="2">
        <f t="shared" si="19"/>
        <v>0</v>
      </c>
      <c r="G418" s="7">
        <f t="shared" si="20"/>
        <v>1.2668174991178667</v>
      </c>
    </row>
    <row r="419" spans="1:7" ht="16" thickBot="1">
      <c r="A419" s="4">
        <v>412</v>
      </c>
      <c r="B419" s="4">
        <v>9.8601880665156845</v>
      </c>
      <c r="C419" s="4">
        <v>24.505873570506733</v>
      </c>
      <c r="E419" s="2">
        <f t="shared" si="18"/>
        <v>0</v>
      </c>
      <c r="F419" s="2">
        <f t="shared" si="19"/>
        <v>1</v>
      </c>
      <c r="G419" s="7">
        <f t="shared" si="20"/>
        <v>14.645685503991048</v>
      </c>
    </row>
    <row r="420" spans="1:7" ht="16" thickBot="1">
      <c r="A420" s="4">
        <v>413</v>
      </c>
      <c r="B420" s="4">
        <v>18.23153519600007</v>
      </c>
      <c r="C420" s="4">
        <v>28.64714812045111</v>
      </c>
      <c r="E420" s="2">
        <f t="shared" si="18"/>
        <v>0</v>
      </c>
      <c r="F420" s="2">
        <f t="shared" si="19"/>
        <v>1</v>
      </c>
      <c r="G420" s="7">
        <f t="shared" si="20"/>
        <v>10.41561292445104</v>
      </c>
    </row>
    <row r="421" spans="1:7" ht="16" thickBot="1">
      <c r="A421" s="4">
        <v>414</v>
      </c>
      <c r="B421" s="4">
        <v>21.06826984045199</v>
      </c>
      <c r="C421" s="4">
        <v>27.839790531258345</v>
      </c>
      <c r="E421" s="2">
        <f t="shared" si="18"/>
        <v>0</v>
      </c>
      <c r="F421" s="2">
        <f t="shared" si="19"/>
        <v>1</v>
      </c>
      <c r="G421" s="7">
        <f t="shared" si="20"/>
        <v>6.771520690806355</v>
      </c>
    </row>
    <row r="422" spans="1:7" ht="16" thickBot="1">
      <c r="A422" s="4">
        <v>415</v>
      </c>
      <c r="B422" s="4">
        <v>15.380240769962233</v>
      </c>
      <c r="C422" s="4">
        <v>28.465947457069269</v>
      </c>
      <c r="E422" s="2">
        <f t="shared" si="18"/>
        <v>0</v>
      </c>
      <c r="F422" s="2">
        <f t="shared" si="19"/>
        <v>1</v>
      </c>
      <c r="G422" s="7">
        <f t="shared" si="20"/>
        <v>13.085706687107036</v>
      </c>
    </row>
    <row r="423" spans="1:7" ht="16" thickBot="1">
      <c r="A423" s="4">
        <v>416</v>
      </c>
      <c r="B423" s="4">
        <v>4.6393644541031751</v>
      </c>
      <c r="C423" s="4">
        <v>34.119253428858272</v>
      </c>
      <c r="E423" s="2">
        <f t="shared" si="18"/>
        <v>0</v>
      </c>
      <c r="F423" s="2">
        <f t="shared" si="19"/>
        <v>1</v>
      </c>
      <c r="G423" s="7">
        <f t="shared" si="20"/>
        <v>29.479888974755099</v>
      </c>
    </row>
    <row r="424" spans="1:7" ht="16" thickBot="1">
      <c r="A424" s="4">
        <v>417</v>
      </c>
      <c r="B424" s="4">
        <v>10.748021869653039</v>
      </c>
      <c r="C424" s="4">
        <v>34.910531384284496</v>
      </c>
      <c r="E424" s="2">
        <f t="shared" si="18"/>
        <v>0</v>
      </c>
      <c r="F424" s="2">
        <f t="shared" si="19"/>
        <v>1</v>
      </c>
      <c r="G424" s="7">
        <f t="shared" si="20"/>
        <v>24.162509514631459</v>
      </c>
    </row>
    <row r="425" spans="1:7" ht="16" thickBot="1">
      <c r="A425" s="4">
        <v>418</v>
      </c>
      <c r="B425" s="4">
        <v>25.612999156030977</v>
      </c>
      <c r="C425" s="4">
        <v>23.582194905399668</v>
      </c>
      <c r="E425" s="2">
        <f t="shared" si="18"/>
        <v>1</v>
      </c>
      <c r="F425" s="2">
        <f t="shared" si="19"/>
        <v>0</v>
      </c>
      <c r="G425" s="7">
        <f t="shared" si="20"/>
        <v>2.0308042506313093</v>
      </c>
    </row>
    <row r="426" spans="1:7" ht="16" thickBot="1">
      <c r="A426" s="4">
        <v>419</v>
      </c>
      <c r="B426" s="4">
        <v>11.183558501481837</v>
      </c>
      <c r="C426" s="4">
        <v>25.355739370774685</v>
      </c>
      <c r="E426" s="2">
        <f t="shared" si="18"/>
        <v>0</v>
      </c>
      <c r="F426" s="2">
        <f t="shared" si="19"/>
        <v>1</v>
      </c>
      <c r="G426" s="7">
        <f t="shared" si="20"/>
        <v>14.172180869292848</v>
      </c>
    </row>
    <row r="427" spans="1:7" ht="16" thickBot="1">
      <c r="A427" s="4">
        <v>420</v>
      </c>
      <c r="B427" s="4">
        <v>34.580976018063623</v>
      </c>
      <c r="C427" s="4">
        <v>25.113097348349051</v>
      </c>
      <c r="E427" s="2">
        <f t="shared" si="18"/>
        <v>1</v>
      </c>
      <c r="F427" s="2">
        <f t="shared" si="19"/>
        <v>0</v>
      </c>
      <c r="G427" s="7">
        <f t="shared" si="20"/>
        <v>9.4678786697145725</v>
      </c>
    </row>
    <row r="428" spans="1:7" ht="16" thickBot="1">
      <c r="A428" s="4">
        <v>421</v>
      </c>
      <c r="B428" s="4">
        <v>16.61803743274432</v>
      </c>
      <c r="C428" s="4">
        <v>33.968766418846236</v>
      </c>
      <c r="E428" s="2">
        <f t="shared" si="18"/>
        <v>0</v>
      </c>
      <c r="F428" s="2">
        <f t="shared" si="19"/>
        <v>1</v>
      </c>
      <c r="G428" s="7">
        <f t="shared" si="20"/>
        <v>17.350728986101917</v>
      </c>
    </row>
    <row r="429" spans="1:7" ht="16" thickBot="1">
      <c r="A429" s="4">
        <v>422</v>
      </c>
      <c r="B429" s="4">
        <v>23.258848332332235</v>
      </c>
      <c r="C429" s="4">
        <v>22.688889964009839</v>
      </c>
      <c r="E429" s="2">
        <f t="shared" si="18"/>
        <v>1</v>
      </c>
      <c r="F429" s="2">
        <f t="shared" si="19"/>
        <v>0</v>
      </c>
      <c r="G429" s="7">
        <f t="shared" si="20"/>
        <v>0.56995836832239632</v>
      </c>
    </row>
    <row r="430" spans="1:7" ht="16" thickBot="1">
      <c r="A430" s="4">
        <v>423</v>
      </c>
      <c r="B430" s="4">
        <v>11.902222753634558</v>
      </c>
      <c r="C430" s="4">
        <v>37.418279289712977</v>
      </c>
      <c r="E430" s="2">
        <f t="shared" si="18"/>
        <v>0</v>
      </c>
      <c r="F430" s="2">
        <f t="shared" si="19"/>
        <v>1</v>
      </c>
      <c r="G430" s="7">
        <f t="shared" si="20"/>
        <v>25.51605653607842</v>
      </c>
    </row>
    <row r="431" spans="1:7" ht="16" thickBot="1">
      <c r="A431" s="4">
        <v>424</v>
      </c>
      <c r="B431" s="4">
        <v>21.210023686986791</v>
      </c>
      <c r="C431" s="4">
        <v>23.833726783803122</v>
      </c>
      <c r="E431" s="2">
        <f t="shared" si="18"/>
        <v>0</v>
      </c>
      <c r="F431" s="2">
        <f t="shared" si="19"/>
        <v>1</v>
      </c>
      <c r="G431" s="7">
        <f t="shared" si="20"/>
        <v>2.6237030968163317</v>
      </c>
    </row>
    <row r="432" spans="1:7" ht="16" thickBot="1">
      <c r="A432" s="4">
        <v>425</v>
      </c>
      <c r="B432" s="4">
        <v>13.963880337204937</v>
      </c>
      <c r="C432" s="4">
        <v>41.457856289022516</v>
      </c>
      <c r="E432" s="2">
        <f t="shared" si="18"/>
        <v>0</v>
      </c>
      <c r="F432" s="2">
        <f t="shared" si="19"/>
        <v>1</v>
      </c>
      <c r="G432" s="7">
        <f t="shared" si="20"/>
        <v>27.493975951817578</v>
      </c>
    </row>
    <row r="433" spans="1:7" ht="16" thickBot="1">
      <c r="A433" s="4">
        <v>426</v>
      </c>
      <c r="B433" s="4">
        <v>18.318682818661234</v>
      </c>
      <c r="C433" s="4">
        <v>33.81726392359905</v>
      </c>
      <c r="E433" s="2">
        <f t="shared" si="18"/>
        <v>0</v>
      </c>
      <c r="F433" s="2">
        <f t="shared" si="19"/>
        <v>1</v>
      </c>
      <c r="G433" s="7">
        <f t="shared" si="20"/>
        <v>15.498581104937816</v>
      </c>
    </row>
    <row r="434" spans="1:7" ht="16" thickBot="1">
      <c r="A434" s="4">
        <v>427</v>
      </c>
      <c r="B434" s="4">
        <v>15.508896227547275</v>
      </c>
      <c r="C434" s="4">
        <v>38.228280506128925</v>
      </c>
      <c r="E434" s="2">
        <f t="shared" si="18"/>
        <v>0</v>
      </c>
      <c r="F434" s="2">
        <f t="shared" si="19"/>
        <v>1</v>
      </c>
      <c r="G434" s="7">
        <f t="shared" si="20"/>
        <v>22.71938427858165</v>
      </c>
    </row>
    <row r="435" spans="1:7" ht="16" thickBot="1">
      <c r="A435" s="4">
        <v>428</v>
      </c>
      <c r="B435" s="4">
        <v>17.347696055904873</v>
      </c>
      <c r="C435" s="4">
        <v>26.004329937138131</v>
      </c>
      <c r="E435" s="2">
        <f t="shared" si="18"/>
        <v>0</v>
      </c>
      <c r="F435" s="2">
        <f t="shared" si="19"/>
        <v>1</v>
      </c>
      <c r="G435" s="7">
        <f t="shared" si="20"/>
        <v>8.6566338812332582</v>
      </c>
    </row>
    <row r="436" spans="1:7" ht="16" thickBot="1">
      <c r="A436" s="4">
        <v>429</v>
      </c>
      <c r="B436" s="4">
        <v>28.833859526121806</v>
      </c>
      <c r="C436" s="4">
        <v>34.729711904782768</v>
      </c>
      <c r="E436" s="2">
        <f t="shared" si="18"/>
        <v>0</v>
      </c>
      <c r="F436" s="2">
        <f t="shared" si="19"/>
        <v>1</v>
      </c>
      <c r="G436" s="7">
        <f t="shared" si="20"/>
        <v>5.8958523786609618</v>
      </c>
    </row>
    <row r="437" spans="1:7" ht="16" thickBot="1">
      <c r="A437" s="4">
        <v>430</v>
      </c>
      <c r="B437" s="4">
        <v>13.697846410066607</v>
      </c>
      <c r="C437" s="4">
        <v>35.032365284103847</v>
      </c>
      <c r="E437" s="2">
        <f t="shared" si="18"/>
        <v>0</v>
      </c>
      <c r="F437" s="2">
        <f t="shared" si="19"/>
        <v>1</v>
      </c>
      <c r="G437" s="7">
        <f t="shared" si="20"/>
        <v>21.33451887403724</v>
      </c>
    </row>
    <row r="438" spans="1:7" ht="16" thickBot="1">
      <c r="A438" s="4">
        <v>431</v>
      </c>
      <c r="B438" s="4">
        <v>11.75147345037632</v>
      </c>
      <c r="C438" s="4">
        <v>24.87116663676084</v>
      </c>
      <c r="E438" s="2">
        <f t="shared" si="18"/>
        <v>0</v>
      </c>
      <c r="F438" s="2">
        <f t="shared" si="19"/>
        <v>1</v>
      </c>
      <c r="G438" s="7">
        <f t="shared" si="20"/>
        <v>13.11969318638452</v>
      </c>
    </row>
    <row r="439" spans="1:7" ht="16" thickBot="1">
      <c r="A439" s="4">
        <v>432</v>
      </c>
      <c r="B439" s="4">
        <v>18.744888522991786</v>
      </c>
      <c r="C439" s="4">
        <v>33.060284969893459</v>
      </c>
      <c r="E439" s="2">
        <f t="shared" si="18"/>
        <v>0</v>
      </c>
      <c r="F439" s="2">
        <f t="shared" si="19"/>
        <v>1</v>
      </c>
      <c r="G439" s="7">
        <f t="shared" si="20"/>
        <v>14.315396446901673</v>
      </c>
    </row>
    <row r="440" spans="1:7" ht="16" thickBot="1">
      <c r="A440" s="4">
        <v>433</v>
      </c>
      <c r="B440" s="4">
        <v>15.350958848786025</v>
      </c>
      <c r="C440" s="4">
        <v>31.702245543086168</v>
      </c>
      <c r="E440" s="2">
        <f t="shared" si="18"/>
        <v>0</v>
      </c>
      <c r="F440" s="2">
        <f t="shared" si="19"/>
        <v>1</v>
      </c>
      <c r="G440" s="7">
        <f t="shared" si="20"/>
        <v>16.351286694300143</v>
      </c>
    </row>
    <row r="441" spans="1:7" ht="16" thickBot="1">
      <c r="A441" s="4">
        <v>434</v>
      </c>
      <c r="B441" s="4">
        <v>12.698950091074622</v>
      </c>
      <c r="C441" s="4">
        <v>20.449254709845828</v>
      </c>
      <c r="E441" s="2">
        <f t="shared" si="18"/>
        <v>0</v>
      </c>
      <c r="F441" s="2">
        <f t="shared" si="19"/>
        <v>1</v>
      </c>
      <c r="G441" s="7">
        <f t="shared" si="20"/>
        <v>7.7503046187712066</v>
      </c>
    </row>
    <row r="442" spans="1:7" ht="16" thickBot="1">
      <c r="A442" s="4">
        <v>435</v>
      </c>
      <c r="B442" s="4">
        <v>19.771128532384648</v>
      </c>
      <c r="C442" s="4">
        <v>27.471381541159673</v>
      </c>
      <c r="E442" s="2">
        <f t="shared" si="18"/>
        <v>0</v>
      </c>
      <c r="F442" s="2">
        <f t="shared" si="19"/>
        <v>1</v>
      </c>
      <c r="G442" s="7">
        <f t="shared" si="20"/>
        <v>7.7002530087750252</v>
      </c>
    </row>
    <row r="443" spans="1:7" ht="16" thickBot="1">
      <c r="A443" s="4">
        <v>436</v>
      </c>
      <c r="B443" s="4">
        <v>18.607072519333517</v>
      </c>
      <c r="C443" s="4">
        <v>31.957374321174569</v>
      </c>
      <c r="E443" s="2">
        <f t="shared" si="18"/>
        <v>0</v>
      </c>
      <c r="F443" s="2">
        <f t="shared" si="19"/>
        <v>1</v>
      </c>
      <c r="G443" s="7">
        <f t="shared" si="20"/>
        <v>13.350301801841052</v>
      </c>
    </row>
    <row r="444" spans="1:7" ht="16" thickBot="1">
      <c r="A444" s="4">
        <v>437</v>
      </c>
      <c r="B444" s="4">
        <v>14.221880759775509</v>
      </c>
      <c r="C444" s="4">
        <v>13.580167398900043</v>
      </c>
      <c r="E444" s="2">
        <f t="shared" si="18"/>
        <v>1</v>
      </c>
      <c r="F444" s="2">
        <f t="shared" si="19"/>
        <v>0</v>
      </c>
      <c r="G444" s="7">
        <f t="shared" si="20"/>
        <v>0.64171336087546571</v>
      </c>
    </row>
    <row r="445" spans="1:7" ht="16" thickBot="1">
      <c r="A445" s="4">
        <v>438</v>
      </c>
      <c r="B445" s="4">
        <v>23.592383256629311</v>
      </c>
      <c r="C445" s="4">
        <v>23.115837619034259</v>
      </c>
      <c r="E445" s="2">
        <f t="shared" si="18"/>
        <v>1</v>
      </c>
      <c r="F445" s="2">
        <f t="shared" si="19"/>
        <v>0</v>
      </c>
      <c r="G445" s="7">
        <f t="shared" si="20"/>
        <v>0.47654563759505209</v>
      </c>
    </row>
    <row r="446" spans="1:7" ht="16" thickBot="1">
      <c r="A446" s="4">
        <v>439</v>
      </c>
      <c r="B446" s="4">
        <v>7.5913221349818851</v>
      </c>
      <c r="C446" s="4">
        <v>29.041382314524022</v>
      </c>
      <c r="E446" s="2">
        <f t="shared" si="18"/>
        <v>0</v>
      </c>
      <c r="F446" s="2">
        <f t="shared" si="19"/>
        <v>1</v>
      </c>
      <c r="G446" s="7">
        <f t="shared" si="20"/>
        <v>21.450060179542135</v>
      </c>
    </row>
    <row r="447" spans="1:7" ht="16" thickBot="1">
      <c r="A447" s="4">
        <v>440</v>
      </c>
      <c r="B447" s="4">
        <v>13.679180778683101</v>
      </c>
      <c r="C447" s="4">
        <v>33.023200339853943</v>
      </c>
      <c r="E447" s="2">
        <f t="shared" si="18"/>
        <v>0</v>
      </c>
      <c r="F447" s="2">
        <f t="shared" si="19"/>
        <v>1</v>
      </c>
      <c r="G447" s="7">
        <f t="shared" si="20"/>
        <v>19.344019561170843</v>
      </c>
    </row>
    <row r="448" spans="1:7" ht="16" thickBot="1">
      <c r="A448" s="4">
        <v>441</v>
      </c>
      <c r="B448" s="4">
        <v>28.29034119337798</v>
      </c>
      <c r="C448" s="4">
        <v>32.397082824384952</v>
      </c>
      <c r="E448" s="2">
        <f t="shared" si="18"/>
        <v>0</v>
      </c>
      <c r="F448" s="2">
        <f t="shared" si="19"/>
        <v>1</v>
      </c>
      <c r="G448" s="7">
        <f t="shared" si="20"/>
        <v>4.1067416310069724</v>
      </c>
    </row>
    <row r="449" spans="1:7" ht="16" thickBot="1">
      <c r="A449" s="4">
        <v>442</v>
      </c>
      <c r="B449" s="4">
        <v>25.734559076813845</v>
      </c>
      <c r="C449" s="4">
        <v>37.867427027221893</v>
      </c>
      <c r="E449" s="2">
        <f t="shared" si="18"/>
        <v>0</v>
      </c>
      <c r="F449" s="2">
        <f t="shared" si="19"/>
        <v>1</v>
      </c>
      <c r="G449" s="7">
        <f t="shared" si="20"/>
        <v>12.132867950408048</v>
      </c>
    </row>
    <row r="450" spans="1:7" ht="16" thickBot="1">
      <c r="A450" s="4">
        <v>443</v>
      </c>
      <c r="B450" s="4">
        <v>29.014571376261475</v>
      </c>
      <c r="C450" s="4">
        <v>30.838439519609771</v>
      </c>
      <c r="E450" s="2">
        <f t="shared" si="18"/>
        <v>0</v>
      </c>
      <c r="F450" s="2">
        <f t="shared" si="19"/>
        <v>1</v>
      </c>
      <c r="G450" s="7">
        <f t="shared" si="20"/>
        <v>1.8238681433482959</v>
      </c>
    </row>
    <row r="451" spans="1:7" ht="16" thickBot="1">
      <c r="A451" s="4">
        <v>444</v>
      </c>
      <c r="B451" s="4">
        <v>9.2239957679341185</v>
      </c>
      <c r="C451" s="4">
        <v>31.87766790634122</v>
      </c>
      <c r="E451" s="2">
        <f t="shared" si="18"/>
        <v>0</v>
      </c>
      <c r="F451" s="2">
        <f t="shared" si="19"/>
        <v>1</v>
      </c>
      <c r="G451" s="7">
        <f t="shared" si="20"/>
        <v>22.653672138407103</v>
      </c>
    </row>
    <row r="452" spans="1:7" ht="16" thickBot="1">
      <c r="A452" s="4">
        <v>445</v>
      </c>
      <c r="B452" s="4">
        <v>24.405377427918886</v>
      </c>
      <c r="C452" s="4">
        <v>27.576110155528927</v>
      </c>
      <c r="E452" s="2">
        <f t="shared" si="18"/>
        <v>0</v>
      </c>
      <c r="F452" s="2">
        <f t="shared" si="19"/>
        <v>1</v>
      </c>
      <c r="G452" s="7">
        <f t="shared" si="20"/>
        <v>3.1707327276100408</v>
      </c>
    </row>
    <row r="453" spans="1:7" ht="16" thickBot="1">
      <c r="A453" s="4">
        <v>446</v>
      </c>
      <c r="B453" s="4">
        <v>14.258372969772118</v>
      </c>
      <c r="C453" s="4">
        <v>34.857998515566628</v>
      </c>
      <c r="E453" s="2">
        <f t="shared" si="18"/>
        <v>0</v>
      </c>
      <c r="F453" s="2">
        <f t="shared" si="19"/>
        <v>1</v>
      </c>
      <c r="G453" s="7">
        <f t="shared" si="20"/>
        <v>20.59962554579451</v>
      </c>
    </row>
    <row r="454" spans="1:7" ht="16" thickBot="1">
      <c r="A454" s="4">
        <v>447</v>
      </c>
      <c r="B454" s="4">
        <v>7.4323185111983108</v>
      </c>
      <c r="C454" s="4">
        <v>40.342381093018886</v>
      </c>
      <c r="E454" s="2">
        <f t="shared" si="18"/>
        <v>0</v>
      </c>
      <c r="F454" s="2">
        <f t="shared" si="19"/>
        <v>1</v>
      </c>
      <c r="G454" s="7">
        <f t="shared" si="20"/>
        <v>32.910062581820576</v>
      </c>
    </row>
    <row r="455" spans="1:7" ht="16" thickBot="1">
      <c r="A455" s="4">
        <v>448</v>
      </c>
      <c r="B455" s="4">
        <v>21.579367486889936</v>
      </c>
      <c r="C455" s="4">
        <v>25.380110788637559</v>
      </c>
      <c r="E455" s="2">
        <f t="shared" si="18"/>
        <v>0</v>
      </c>
      <c r="F455" s="2">
        <f t="shared" si="19"/>
        <v>1</v>
      </c>
      <c r="G455" s="7">
        <f t="shared" si="20"/>
        <v>3.8007433017476231</v>
      </c>
    </row>
    <row r="456" spans="1:7" ht="16" thickBot="1">
      <c r="A456" s="4">
        <v>449</v>
      </c>
      <c r="B456" s="4">
        <v>23.960225722577103</v>
      </c>
      <c r="C456" s="4">
        <v>23.312648408093452</v>
      </c>
      <c r="E456" s="2">
        <f t="shared" ref="E456:E519" si="21">IF(B456&gt;C456, 1, 0)</f>
        <v>1</v>
      </c>
      <c r="F456" s="2">
        <f t="shared" ref="F456:F519" si="22">IF(B456&lt;C456, 1, 0)</f>
        <v>0</v>
      </c>
      <c r="G456" s="7">
        <f t="shared" ref="G456:G519" si="23">IF(B456&gt;C456,B456-C456,C456-B456)</f>
        <v>0.64757731448365163</v>
      </c>
    </row>
    <row r="457" spans="1:7" ht="16" thickBot="1">
      <c r="A457" s="4">
        <v>450</v>
      </c>
      <c r="B457" s="4">
        <v>23.193998278016224</v>
      </c>
      <c r="C457" s="4">
        <v>21.446600831858241</v>
      </c>
      <c r="E457" s="2">
        <f t="shared" si="21"/>
        <v>1</v>
      </c>
      <c r="F457" s="2">
        <f t="shared" si="22"/>
        <v>0</v>
      </c>
      <c r="G457" s="7">
        <f t="shared" si="23"/>
        <v>1.7473974461579829</v>
      </c>
    </row>
    <row r="458" spans="1:7" ht="16" thickBot="1">
      <c r="A458" s="4">
        <v>451</v>
      </c>
      <c r="B458" s="4">
        <v>13.813815525366984</v>
      </c>
      <c r="C458" s="4">
        <v>37.95052314345029</v>
      </c>
      <c r="E458" s="2">
        <f t="shared" si="21"/>
        <v>0</v>
      </c>
      <c r="F458" s="2">
        <f t="shared" si="22"/>
        <v>1</v>
      </c>
      <c r="G458" s="7">
        <f t="shared" si="23"/>
        <v>24.136707618083307</v>
      </c>
    </row>
    <row r="459" spans="1:7" ht="16" thickBot="1">
      <c r="A459" s="4">
        <v>452</v>
      </c>
      <c r="B459" s="4">
        <v>26.573093171968939</v>
      </c>
      <c r="C459" s="4">
        <v>25.262619512908589</v>
      </c>
      <c r="E459" s="2">
        <f t="shared" si="21"/>
        <v>1</v>
      </c>
      <c r="F459" s="2">
        <f t="shared" si="22"/>
        <v>0</v>
      </c>
      <c r="G459" s="7">
        <f t="shared" si="23"/>
        <v>1.3104736590603494</v>
      </c>
    </row>
    <row r="460" spans="1:7" ht="16" thickBot="1">
      <c r="A460" s="4">
        <v>453</v>
      </c>
      <c r="B460" s="4">
        <v>13.822975074258563</v>
      </c>
      <c r="C460" s="4">
        <v>43.300716837481247</v>
      </c>
      <c r="E460" s="2">
        <f t="shared" si="21"/>
        <v>0</v>
      </c>
      <c r="F460" s="2">
        <f t="shared" si="22"/>
        <v>1</v>
      </c>
      <c r="G460" s="7">
        <f t="shared" si="23"/>
        <v>29.477741763222681</v>
      </c>
    </row>
    <row r="461" spans="1:7" ht="16" thickBot="1">
      <c r="A461" s="4">
        <v>454</v>
      </c>
      <c r="B461" s="4">
        <v>22.904015719095991</v>
      </c>
      <c r="C461" s="4">
        <v>16.417270474341127</v>
      </c>
      <c r="E461" s="2">
        <f t="shared" si="21"/>
        <v>1</v>
      </c>
      <c r="F461" s="2">
        <f t="shared" si="22"/>
        <v>0</v>
      </c>
      <c r="G461" s="7">
        <f t="shared" si="23"/>
        <v>6.4867452447548644</v>
      </c>
    </row>
    <row r="462" spans="1:7" ht="16" thickBot="1">
      <c r="A462" s="4">
        <v>455</v>
      </c>
      <c r="B462" s="4">
        <v>17.358489031674619</v>
      </c>
      <c r="C462" s="4">
        <v>27.552253232634087</v>
      </c>
      <c r="E462" s="2">
        <f t="shared" si="21"/>
        <v>0</v>
      </c>
      <c r="F462" s="2">
        <f t="shared" si="22"/>
        <v>1</v>
      </c>
      <c r="G462" s="7">
        <f t="shared" si="23"/>
        <v>10.193764200959468</v>
      </c>
    </row>
    <row r="463" spans="1:7" ht="16" thickBot="1">
      <c r="A463" s="4">
        <v>456</v>
      </c>
      <c r="B463" s="4">
        <v>11.638788313893791</v>
      </c>
      <c r="C463" s="4">
        <v>34.948449755126106</v>
      </c>
      <c r="E463" s="2">
        <f t="shared" si="21"/>
        <v>0</v>
      </c>
      <c r="F463" s="2">
        <f t="shared" si="22"/>
        <v>1</v>
      </c>
      <c r="G463" s="7">
        <f t="shared" si="23"/>
        <v>23.309661441232315</v>
      </c>
    </row>
    <row r="464" spans="1:7" ht="16" thickBot="1">
      <c r="A464" s="4">
        <v>457</v>
      </c>
      <c r="B464" s="4">
        <v>22.522248318532718</v>
      </c>
      <c r="C464" s="4">
        <v>32.369907821765779</v>
      </c>
      <c r="E464" s="2">
        <f t="shared" si="21"/>
        <v>0</v>
      </c>
      <c r="F464" s="2">
        <f t="shared" si="22"/>
        <v>1</v>
      </c>
      <c r="G464" s="7">
        <f t="shared" si="23"/>
        <v>9.8476595032330607</v>
      </c>
    </row>
    <row r="465" spans="1:7" ht="16" thickBot="1">
      <c r="A465" s="4">
        <v>458</v>
      </c>
      <c r="B465" s="4">
        <v>8.8141790444058454</v>
      </c>
      <c r="C465" s="4">
        <v>21.558281249397332</v>
      </c>
      <c r="E465" s="2">
        <f t="shared" si="21"/>
        <v>0</v>
      </c>
      <c r="F465" s="2">
        <f t="shared" si="22"/>
        <v>1</v>
      </c>
      <c r="G465" s="7">
        <f t="shared" si="23"/>
        <v>12.744102204991487</v>
      </c>
    </row>
    <row r="466" spans="1:7" ht="16" thickBot="1">
      <c r="A466" s="4">
        <v>459</v>
      </c>
      <c r="B466" s="4">
        <v>20.350895330797869</v>
      </c>
      <c r="C466" s="4">
        <v>28.981563950215314</v>
      </c>
      <c r="E466" s="2">
        <f t="shared" si="21"/>
        <v>0</v>
      </c>
      <c r="F466" s="2">
        <f t="shared" si="22"/>
        <v>1</v>
      </c>
      <c r="G466" s="7">
        <f t="shared" si="23"/>
        <v>8.6306686194174453</v>
      </c>
    </row>
    <row r="467" spans="1:7" ht="16" thickBot="1">
      <c r="A467" s="4">
        <v>460</v>
      </c>
      <c r="B467" s="4">
        <v>25.118634974076528</v>
      </c>
      <c r="C467" s="4">
        <v>29.726454253836817</v>
      </c>
      <c r="E467" s="2">
        <f t="shared" si="21"/>
        <v>0</v>
      </c>
      <c r="F467" s="2">
        <f t="shared" si="22"/>
        <v>1</v>
      </c>
      <c r="G467" s="7">
        <f t="shared" si="23"/>
        <v>4.6078192797602888</v>
      </c>
    </row>
    <row r="468" spans="1:7" ht="16" thickBot="1">
      <c r="A468" s="4">
        <v>461</v>
      </c>
      <c r="B468" s="4">
        <v>15.917277510526397</v>
      </c>
      <c r="C468" s="4">
        <v>21.865898044577779</v>
      </c>
      <c r="E468" s="2">
        <f t="shared" si="21"/>
        <v>0</v>
      </c>
      <c r="F468" s="2">
        <f t="shared" si="22"/>
        <v>1</v>
      </c>
      <c r="G468" s="7">
        <f t="shared" si="23"/>
        <v>5.9486205340513827</v>
      </c>
    </row>
    <row r="469" spans="1:7" ht="16" thickBot="1">
      <c r="A469" s="4">
        <v>462</v>
      </c>
      <c r="B469" s="4">
        <v>33.275656791765009</v>
      </c>
      <c r="C469" s="4">
        <v>35.757713240053732</v>
      </c>
      <c r="E469" s="2">
        <f t="shared" si="21"/>
        <v>0</v>
      </c>
      <c r="F469" s="2">
        <f t="shared" si="22"/>
        <v>1</v>
      </c>
      <c r="G469" s="7">
        <f t="shared" si="23"/>
        <v>2.4820564482887235</v>
      </c>
    </row>
    <row r="470" spans="1:7" ht="16" thickBot="1">
      <c r="A470" s="4">
        <v>463</v>
      </c>
      <c r="B470" s="4">
        <v>21.008984096134601</v>
      </c>
      <c r="C470" s="4">
        <v>34.629080888477105</v>
      </c>
      <c r="E470" s="2">
        <f t="shared" si="21"/>
        <v>0</v>
      </c>
      <c r="F470" s="2">
        <f t="shared" si="22"/>
        <v>1</v>
      </c>
      <c r="G470" s="7">
        <f t="shared" si="23"/>
        <v>13.620096792342505</v>
      </c>
    </row>
    <row r="471" spans="1:7" ht="16" thickBot="1">
      <c r="A471" s="4">
        <v>464</v>
      </c>
      <c r="B471" s="4">
        <v>18.991065992698115</v>
      </c>
      <c r="C471" s="4">
        <v>31.507975410611309</v>
      </c>
      <c r="E471" s="2">
        <f t="shared" si="21"/>
        <v>0</v>
      </c>
      <c r="F471" s="2">
        <f t="shared" si="22"/>
        <v>1</v>
      </c>
      <c r="G471" s="7">
        <f t="shared" si="23"/>
        <v>12.516909417913194</v>
      </c>
    </row>
    <row r="472" spans="1:7" ht="16" thickBot="1">
      <c r="A472" s="4">
        <v>465</v>
      </c>
      <c r="B472" s="4">
        <v>14.425367795175426</v>
      </c>
      <c r="C472" s="4">
        <v>32.253149960407427</v>
      </c>
      <c r="E472" s="2">
        <f t="shared" si="21"/>
        <v>0</v>
      </c>
      <c r="F472" s="2">
        <f t="shared" si="22"/>
        <v>1</v>
      </c>
      <c r="G472" s="7">
        <f t="shared" si="23"/>
        <v>17.827782165232001</v>
      </c>
    </row>
    <row r="473" spans="1:7" ht="16" thickBot="1">
      <c r="A473" s="4">
        <v>466</v>
      </c>
      <c r="B473" s="4">
        <v>17.222432294668511</v>
      </c>
      <c r="C473" s="4">
        <v>23.078387709553407</v>
      </c>
      <c r="E473" s="2">
        <f t="shared" si="21"/>
        <v>0</v>
      </c>
      <c r="F473" s="2">
        <f t="shared" si="22"/>
        <v>1</v>
      </c>
      <c r="G473" s="7">
        <f t="shared" si="23"/>
        <v>5.855955414884896</v>
      </c>
    </row>
    <row r="474" spans="1:7" ht="16" thickBot="1">
      <c r="A474" s="4">
        <v>467</v>
      </c>
      <c r="B474" s="4">
        <v>16.171068838004434</v>
      </c>
      <c r="C474" s="4">
        <v>36.075494199266046</v>
      </c>
      <c r="E474" s="2">
        <f t="shared" si="21"/>
        <v>0</v>
      </c>
      <c r="F474" s="2">
        <f t="shared" si="22"/>
        <v>1</v>
      </c>
      <c r="G474" s="7">
        <f t="shared" si="23"/>
        <v>19.904425361261612</v>
      </c>
    </row>
    <row r="475" spans="1:7" ht="16" thickBot="1">
      <c r="A475" s="4">
        <v>468</v>
      </c>
      <c r="B475" s="4">
        <v>16.167240279242964</v>
      </c>
      <c r="C475" s="4">
        <v>36.609804765292388</v>
      </c>
      <c r="E475" s="2">
        <f t="shared" si="21"/>
        <v>0</v>
      </c>
      <c r="F475" s="2">
        <f t="shared" si="22"/>
        <v>1</v>
      </c>
      <c r="G475" s="7">
        <f t="shared" si="23"/>
        <v>20.442564486049424</v>
      </c>
    </row>
    <row r="476" spans="1:7" ht="16" thickBot="1">
      <c r="A476" s="4">
        <v>469</v>
      </c>
      <c r="B476" s="4">
        <v>-0.79141274326359223</v>
      </c>
      <c r="C476" s="4">
        <v>31.821716129211318</v>
      </c>
      <c r="E476" s="2">
        <f t="shared" si="21"/>
        <v>0</v>
      </c>
      <c r="F476" s="2">
        <f t="shared" si="22"/>
        <v>1</v>
      </c>
      <c r="G476" s="7">
        <f t="shared" si="23"/>
        <v>32.61312887247491</v>
      </c>
    </row>
    <row r="477" spans="1:7" ht="16" thickBot="1">
      <c r="A477" s="4">
        <v>470</v>
      </c>
      <c r="B477" s="4">
        <v>26.598006945693967</v>
      </c>
      <c r="C477" s="4">
        <v>30.831846832697238</v>
      </c>
      <c r="E477" s="2">
        <f t="shared" si="21"/>
        <v>0</v>
      </c>
      <c r="F477" s="2">
        <f t="shared" si="22"/>
        <v>1</v>
      </c>
      <c r="G477" s="7">
        <f t="shared" si="23"/>
        <v>4.2338398870032705</v>
      </c>
    </row>
    <row r="478" spans="1:7" ht="16" thickBot="1">
      <c r="A478" s="4">
        <v>471</v>
      </c>
      <c r="B478" s="4">
        <v>23.811482402113242</v>
      </c>
      <c r="C478" s="4">
        <v>41.976143139857626</v>
      </c>
      <c r="E478" s="2">
        <f t="shared" si="21"/>
        <v>0</v>
      </c>
      <c r="F478" s="2">
        <f t="shared" si="22"/>
        <v>1</v>
      </c>
      <c r="G478" s="7">
        <f t="shared" si="23"/>
        <v>18.164660737744384</v>
      </c>
    </row>
    <row r="479" spans="1:7" ht="16" thickBot="1">
      <c r="A479" s="4">
        <v>472</v>
      </c>
      <c r="B479" s="4">
        <v>8.7372571302716597</v>
      </c>
      <c r="C479" s="4">
        <v>23.8779154406507</v>
      </c>
      <c r="E479" s="2">
        <f t="shared" si="21"/>
        <v>0</v>
      </c>
      <c r="F479" s="2">
        <f t="shared" si="22"/>
        <v>1</v>
      </c>
      <c r="G479" s="7">
        <f t="shared" si="23"/>
        <v>15.14065831037904</v>
      </c>
    </row>
    <row r="480" spans="1:7" ht="16" thickBot="1">
      <c r="A480" s="4">
        <v>473</v>
      </c>
      <c r="B480" s="4">
        <v>22.010061087578769</v>
      </c>
      <c r="C480" s="4">
        <v>31.8602482377661</v>
      </c>
      <c r="E480" s="2">
        <f t="shared" si="21"/>
        <v>0</v>
      </c>
      <c r="F480" s="2">
        <f t="shared" si="22"/>
        <v>1</v>
      </c>
      <c r="G480" s="7">
        <f t="shared" si="23"/>
        <v>9.850187150187331</v>
      </c>
    </row>
    <row r="481" spans="1:7" ht="16" thickBot="1">
      <c r="A481" s="4">
        <v>474</v>
      </c>
      <c r="B481" s="4">
        <v>27.374946709093585</v>
      </c>
      <c r="C481" s="4">
        <v>31.341932721880372</v>
      </c>
      <c r="E481" s="2">
        <f t="shared" si="21"/>
        <v>0</v>
      </c>
      <c r="F481" s="2">
        <f t="shared" si="22"/>
        <v>1</v>
      </c>
      <c r="G481" s="7">
        <f t="shared" si="23"/>
        <v>3.9669860127867871</v>
      </c>
    </row>
    <row r="482" spans="1:7" ht="16" thickBot="1">
      <c r="A482" s="4">
        <v>475</v>
      </c>
      <c r="B482" s="4">
        <v>22.386932386309223</v>
      </c>
      <c r="C482" s="4">
        <v>32.591374390039078</v>
      </c>
      <c r="E482" s="2">
        <f t="shared" si="21"/>
        <v>0</v>
      </c>
      <c r="F482" s="2">
        <f t="shared" si="22"/>
        <v>1</v>
      </c>
      <c r="G482" s="7">
        <f t="shared" si="23"/>
        <v>10.204442003729856</v>
      </c>
    </row>
    <row r="483" spans="1:7" ht="16" thickBot="1">
      <c r="A483" s="4">
        <v>476</v>
      </c>
      <c r="B483" s="4">
        <v>10.290353417096373</v>
      </c>
      <c r="C483" s="4">
        <v>19.797631100603127</v>
      </c>
      <c r="E483" s="2">
        <f t="shared" si="21"/>
        <v>0</v>
      </c>
      <c r="F483" s="2">
        <f t="shared" si="22"/>
        <v>1</v>
      </c>
      <c r="G483" s="7">
        <f t="shared" si="23"/>
        <v>9.5072776835067536</v>
      </c>
    </row>
    <row r="484" spans="1:7" ht="16" thickBot="1">
      <c r="A484" s="4">
        <v>477</v>
      </c>
      <c r="B484" s="4">
        <v>27.477816838042436</v>
      </c>
      <c r="C484" s="4">
        <v>35.573455504208177</v>
      </c>
      <c r="E484" s="2">
        <f t="shared" si="21"/>
        <v>0</v>
      </c>
      <c r="F484" s="2">
        <f t="shared" si="22"/>
        <v>1</v>
      </c>
      <c r="G484" s="7">
        <f t="shared" si="23"/>
        <v>8.0956386661657405</v>
      </c>
    </row>
    <row r="485" spans="1:7" ht="16" thickBot="1">
      <c r="A485" s="4">
        <v>478</v>
      </c>
      <c r="B485" s="4">
        <v>18.637142311208653</v>
      </c>
      <c r="C485" s="4">
        <v>35.496604635728154</v>
      </c>
      <c r="E485" s="2">
        <f t="shared" si="21"/>
        <v>0</v>
      </c>
      <c r="F485" s="2">
        <f t="shared" si="22"/>
        <v>1</v>
      </c>
      <c r="G485" s="7">
        <f t="shared" si="23"/>
        <v>16.859462324519502</v>
      </c>
    </row>
    <row r="486" spans="1:7" ht="16" thickBot="1">
      <c r="A486" s="4">
        <v>479</v>
      </c>
      <c r="B486" s="4">
        <v>27.356556507927301</v>
      </c>
      <c r="C486" s="4">
        <v>20.04323469340213</v>
      </c>
      <c r="E486" s="2">
        <f t="shared" si="21"/>
        <v>1</v>
      </c>
      <c r="F486" s="2">
        <f t="shared" si="22"/>
        <v>0</v>
      </c>
      <c r="G486" s="7">
        <f t="shared" si="23"/>
        <v>7.313321814525171</v>
      </c>
    </row>
    <row r="487" spans="1:7" ht="16" thickBot="1">
      <c r="A487" s="4">
        <v>480</v>
      </c>
      <c r="B487" s="4">
        <v>17.205482452652539</v>
      </c>
      <c r="C487" s="4">
        <v>30.790601953784225</v>
      </c>
      <c r="E487" s="2">
        <f t="shared" si="21"/>
        <v>0</v>
      </c>
      <c r="F487" s="2">
        <f t="shared" si="22"/>
        <v>1</v>
      </c>
      <c r="G487" s="7">
        <f t="shared" si="23"/>
        <v>13.585119501131686</v>
      </c>
    </row>
    <row r="488" spans="1:7" ht="16" thickBot="1">
      <c r="A488" s="4">
        <v>481</v>
      </c>
      <c r="B488" s="4">
        <v>21.246124247333302</v>
      </c>
      <c r="C488" s="4">
        <v>31.93595089836753</v>
      </c>
      <c r="E488" s="2">
        <f t="shared" si="21"/>
        <v>0</v>
      </c>
      <c r="F488" s="2">
        <f t="shared" si="22"/>
        <v>1</v>
      </c>
      <c r="G488" s="7">
        <f t="shared" si="23"/>
        <v>10.689826651034227</v>
      </c>
    </row>
    <row r="489" spans="1:7" ht="16" thickBot="1">
      <c r="A489" s="4">
        <v>482</v>
      </c>
      <c r="B489" s="4">
        <v>9.0309746833964226</v>
      </c>
      <c r="C489" s="4">
        <v>27.963649452379222</v>
      </c>
      <c r="E489" s="2">
        <f t="shared" si="21"/>
        <v>0</v>
      </c>
      <c r="F489" s="2">
        <f t="shared" si="22"/>
        <v>1</v>
      </c>
      <c r="G489" s="7">
        <f t="shared" si="23"/>
        <v>18.9326747689828</v>
      </c>
    </row>
    <row r="490" spans="1:7" ht="16" thickBot="1">
      <c r="A490" s="4">
        <v>483</v>
      </c>
      <c r="B490" s="4">
        <v>14.213224479644511</v>
      </c>
      <c r="C490" s="4">
        <v>18.65360471503293</v>
      </c>
      <c r="E490" s="2">
        <f t="shared" si="21"/>
        <v>0</v>
      </c>
      <c r="F490" s="2">
        <f t="shared" si="22"/>
        <v>1</v>
      </c>
      <c r="G490" s="7">
        <f t="shared" si="23"/>
        <v>4.4403802353884192</v>
      </c>
    </row>
    <row r="491" spans="1:7" ht="16" thickBot="1">
      <c r="A491" s="4">
        <v>484</v>
      </c>
      <c r="B491" s="4">
        <v>18.553084441973795</v>
      </c>
      <c r="C491" s="4">
        <v>21.633183405320509</v>
      </c>
      <c r="E491" s="2">
        <f t="shared" si="21"/>
        <v>0</v>
      </c>
      <c r="F491" s="2">
        <f t="shared" si="22"/>
        <v>1</v>
      </c>
      <c r="G491" s="7">
        <f t="shared" si="23"/>
        <v>3.080098963346714</v>
      </c>
    </row>
    <row r="492" spans="1:7" ht="16" thickBot="1">
      <c r="A492" s="4">
        <v>485</v>
      </c>
      <c r="B492" s="4">
        <v>19.518607911503985</v>
      </c>
      <c r="C492" s="4">
        <v>30.323552296922497</v>
      </c>
      <c r="E492" s="2">
        <f t="shared" si="21"/>
        <v>0</v>
      </c>
      <c r="F492" s="2">
        <f t="shared" si="22"/>
        <v>1</v>
      </c>
      <c r="G492" s="7">
        <f t="shared" si="23"/>
        <v>10.804944385418512</v>
      </c>
    </row>
    <row r="493" spans="1:7" ht="16" thickBot="1">
      <c r="A493" s="4">
        <v>486</v>
      </c>
      <c r="B493" s="4">
        <v>15.741922416010347</v>
      </c>
      <c r="C493" s="4">
        <v>34.161040821865441</v>
      </c>
      <c r="E493" s="2">
        <f t="shared" si="21"/>
        <v>0</v>
      </c>
      <c r="F493" s="2">
        <f t="shared" si="22"/>
        <v>1</v>
      </c>
      <c r="G493" s="7">
        <f t="shared" si="23"/>
        <v>18.419118405855095</v>
      </c>
    </row>
    <row r="494" spans="1:7" ht="16" thickBot="1">
      <c r="A494" s="4">
        <v>487</v>
      </c>
      <c r="B494" s="4">
        <v>16.173476586260886</v>
      </c>
      <c r="C494" s="4">
        <v>39.312582421889253</v>
      </c>
      <c r="E494" s="2">
        <f t="shared" si="21"/>
        <v>0</v>
      </c>
      <c r="F494" s="2">
        <f t="shared" si="22"/>
        <v>1</v>
      </c>
      <c r="G494" s="7">
        <f t="shared" si="23"/>
        <v>23.139105835628367</v>
      </c>
    </row>
    <row r="495" spans="1:7" ht="16" thickBot="1">
      <c r="A495" s="4">
        <v>488</v>
      </c>
      <c r="B495" s="4">
        <v>21.467652043073976</v>
      </c>
      <c r="C495" s="4">
        <v>24.664133413613794</v>
      </c>
      <c r="E495" s="2">
        <f t="shared" si="21"/>
        <v>0</v>
      </c>
      <c r="F495" s="2">
        <f t="shared" si="22"/>
        <v>1</v>
      </c>
      <c r="G495" s="7">
        <f t="shared" si="23"/>
        <v>3.1964813705398178</v>
      </c>
    </row>
    <row r="496" spans="1:7" ht="16" thickBot="1">
      <c r="A496" s="4">
        <v>489</v>
      </c>
      <c r="B496" s="4">
        <v>20.198569518515679</v>
      </c>
      <c r="C496" s="4">
        <v>29.740556012872783</v>
      </c>
      <c r="E496" s="2">
        <f t="shared" si="21"/>
        <v>0</v>
      </c>
      <c r="F496" s="2">
        <f t="shared" si="22"/>
        <v>1</v>
      </c>
      <c r="G496" s="7">
        <f t="shared" si="23"/>
        <v>9.5419864943571042</v>
      </c>
    </row>
    <row r="497" spans="1:7" ht="16" thickBot="1">
      <c r="A497" s="4">
        <v>490</v>
      </c>
      <c r="B497" s="4">
        <v>15.801814392165088</v>
      </c>
      <c r="C497" s="4">
        <v>30.661128898972461</v>
      </c>
      <c r="E497" s="2">
        <f t="shared" si="21"/>
        <v>0</v>
      </c>
      <c r="F497" s="2">
        <f t="shared" si="22"/>
        <v>1</v>
      </c>
      <c r="G497" s="7">
        <f t="shared" si="23"/>
        <v>14.859314506807372</v>
      </c>
    </row>
    <row r="498" spans="1:7" ht="16" thickBot="1">
      <c r="A498" s="4">
        <v>491</v>
      </c>
      <c r="B498" s="4">
        <v>27.099856841198033</v>
      </c>
      <c r="C498" s="4">
        <v>25.50753824817459</v>
      </c>
      <c r="E498" s="2">
        <f t="shared" si="21"/>
        <v>1</v>
      </c>
      <c r="F498" s="2">
        <f t="shared" si="22"/>
        <v>0</v>
      </c>
      <c r="G498" s="7">
        <f t="shared" si="23"/>
        <v>1.5923185930234425</v>
      </c>
    </row>
    <row r="499" spans="1:7" ht="16" thickBot="1">
      <c r="A499" s="4">
        <v>492</v>
      </c>
      <c r="B499" s="4">
        <v>9.8980454536493863</v>
      </c>
      <c r="C499" s="4">
        <v>35.587888074260071</v>
      </c>
      <c r="E499" s="2">
        <f t="shared" si="21"/>
        <v>0</v>
      </c>
      <c r="F499" s="2">
        <f t="shared" si="22"/>
        <v>1</v>
      </c>
      <c r="G499" s="7">
        <f t="shared" si="23"/>
        <v>25.689842620610683</v>
      </c>
    </row>
    <row r="500" spans="1:7" ht="16" thickBot="1">
      <c r="A500" s="4">
        <v>493</v>
      </c>
      <c r="B500" s="4">
        <v>20.311081696008241</v>
      </c>
      <c r="C500" s="4">
        <v>18.079900574962355</v>
      </c>
      <c r="E500" s="2">
        <f t="shared" si="21"/>
        <v>1</v>
      </c>
      <c r="F500" s="2">
        <f t="shared" si="22"/>
        <v>0</v>
      </c>
      <c r="G500" s="7">
        <f t="shared" si="23"/>
        <v>2.2311811210458856</v>
      </c>
    </row>
    <row r="501" spans="1:7" ht="16" thickBot="1">
      <c r="A501" s="4">
        <v>494</v>
      </c>
      <c r="B501" s="4">
        <v>26.936900258619445</v>
      </c>
      <c r="C501" s="4">
        <v>31.702716972321959</v>
      </c>
      <c r="E501" s="2">
        <f t="shared" si="21"/>
        <v>0</v>
      </c>
      <c r="F501" s="2">
        <f t="shared" si="22"/>
        <v>1</v>
      </c>
      <c r="G501" s="7">
        <f t="shared" si="23"/>
        <v>4.7658167137025131</v>
      </c>
    </row>
    <row r="502" spans="1:7" ht="16" thickBot="1">
      <c r="A502" s="4">
        <v>495</v>
      </c>
      <c r="B502" s="4">
        <v>13.328293993731993</v>
      </c>
      <c r="C502" s="4">
        <v>30.965355233238689</v>
      </c>
      <c r="E502" s="2">
        <f t="shared" si="21"/>
        <v>0</v>
      </c>
      <c r="F502" s="2">
        <f t="shared" si="22"/>
        <v>1</v>
      </c>
      <c r="G502" s="7">
        <f t="shared" si="23"/>
        <v>17.637061239506696</v>
      </c>
    </row>
    <row r="503" spans="1:7" ht="16" thickBot="1">
      <c r="A503" s="4">
        <v>496</v>
      </c>
      <c r="B503" s="4">
        <v>20.689827391998328</v>
      </c>
      <c r="C503" s="4">
        <v>23.113032230136941</v>
      </c>
      <c r="E503" s="2">
        <f t="shared" si="21"/>
        <v>0</v>
      </c>
      <c r="F503" s="2">
        <f t="shared" si="22"/>
        <v>1</v>
      </c>
      <c r="G503" s="7">
        <f t="shared" si="23"/>
        <v>2.4232048381386129</v>
      </c>
    </row>
    <row r="504" spans="1:7" ht="16" thickBot="1">
      <c r="A504" s="4">
        <v>497</v>
      </c>
      <c r="B504" s="4">
        <v>29.88273976081922</v>
      </c>
      <c r="C504" s="4">
        <v>24.74717759191196</v>
      </c>
      <c r="E504" s="2">
        <f t="shared" si="21"/>
        <v>1</v>
      </c>
      <c r="F504" s="2">
        <f t="shared" si="22"/>
        <v>0</v>
      </c>
      <c r="G504" s="7">
        <f t="shared" si="23"/>
        <v>5.1355621689072599</v>
      </c>
    </row>
    <row r="505" spans="1:7" ht="16" thickBot="1">
      <c r="A505" s="4">
        <v>498</v>
      </c>
      <c r="B505" s="4">
        <v>7.258615082270321</v>
      </c>
      <c r="C505" s="4">
        <v>29.88198371342915</v>
      </c>
      <c r="E505" s="2">
        <f t="shared" si="21"/>
        <v>0</v>
      </c>
      <c r="F505" s="2">
        <f t="shared" si="22"/>
        <v>1</v>
      </c>
      <c r="G505" s="7">
        <f t="shared" si="23"/>
        <v>22.623368631158829</v>
      </c>
    </row>
    <row r="506" spans="1:7" ht="16" thickBot="1">
      <c r="A506" s="4">
        <v>499</v>
      </c>
      <c r="B506" s="4">
        <v>15.318927729373083</v>
      </c>
      <c r="C506" s="4">
        <v>34.303349230226374</v>
      </c>
      <c r="E506" s="2">
        <f t="shared" si="21"/>
        <v>0</v>
      </c>
      <c r="F506" s="2">
        <f t="shared" si="22"/>
        <v>1</v>
      </c>
      <c r="G506" s="7">
        <f t="shared" si="23"/>
        <v>18.984421500853291</v>
      </c>
    </row>
    <row r="507" spans="1:7" ht="16" thickBot="1">
      <c r="A507" s="4">
        <v>500</v>
      </c>
      <c r="B507" s="4">
        <v>9.5022760717871559</v>
      </c>
      <c r="C507" s="4">
        <v>33.308240148604632</v>
      </c>
      <c r="E507" s="2">
        <f t="shared" si="21"/>
        <v>0</v>
      </c>
      <c r="F507" s="2">
        <f t="shared" si="22"/>
        <v>1</v>
      </c>
      <c r="G507" s="7">
        <f t="shared" si="23"/>
        <v>23.805964076817475</v>
      </c>
    </row>
    <row r="508" spans="1:7" ht="16" thickBot="1">
      <c r="A508" s="4">
        <v>501</v>
      </c>
      <c r="B508" s="4">
        <v>19.415165297369121</v>
      </c>
      <c r="C508" s="4">
        <v>21.141292675218736</v>
      </c>
      <c r="E508" s="2">
        <f t="shared" si="21"/>
        <v>0</v>
      </c>
      <c r="F508" s="2">
        <f t="shared" si="22"/>
        <v>1</v>
      </c>
      <c r="G508" s="7">
        <f t="shared" si="23"/>
        <v>1.7261273778496147</v>
      </c>
    </row>
    <row r="509" spans="1:7" ht="16" thickBot="1">
      <c r="A509" s="4">
        <v>502</v>
      </c>
      <c r="B509" s="4">
        <v>19.012345561053721</v>
      </c>
      <c r="C509" s="4">
        <v>15.772653224914425</v>
      </c>
      <c r="E509" s="2">
        <f t="shared" si="21"/>
        <v>1</v>
      </c>
      <c r="F509" s="2">
        <f t="shared" si="22"/>
        <v>0</v>
      </c>
      <c r="G509" s="7">
        <f t="shared" si="23"/>
        <v>3.2396923361392957</v>
      </c>
    </row>
    <row r="510" spans="1:7" ht="16" thickBot="1">
      <c r="A510" s="4">
        <v>503</v>
      </c>
      <c r="B510" s="4">
        <v>11.853590199433665</v>
      </c>
      <c r="C510" s="4">
        <v>26.800828414041121</v>
      </c>
      <c r="E510" s="2">
        <f t="shared" si="21"/>
        <v>0</v>
      </c>
      <c r="F510" s="2">
        <f t="shared" si="22"/>
        <v>1</v>
      </c>
      <c r="G510" s="7">
        <f t="shared" si="23"/>
        <v>14.947238214607456</v>
      </c>
    </row>
    <row r="511" spans="1:7" ht="16" thickBot="1">
      <c r="A511" s="4">
        <v>504</v>
      </c>
      <c r="B511" s="4">
        <v>16.564294642307487</v>
      </c>
      <c r="C511" s="4">
        <v>40.320398515937093</v>
      </c>
      <c r="E511" s="2">
        <f t="shared" si="21"/>
        <v>0</v>
      </c>
      <c r="F511" s="2">
        <f t="shared" si="22"/>
        <v>1</v>
      </c>
      <c r="G511" s="7">
        <f t="shared" si="23"/>
        <v>23.756103873629606</v>
      </c>
    </row>
    <row r="512" spans="1:7" ht="16" thickBot="1">
      <c r="A512" s="4">
        <v>505</v>
      </c>
      <c r="B512" s="4">
        <v>17.66305689522008</v>
      </c>
      <c r="C512" s="4">
        <v>20.897666900285579</v>
      </c>
      <c r="E512" s="2">
        <f t="shared" si="21"/>
        <v>0</v>
      </c>
      <c r="F512" s="2">
        <f t="shared" si="22"/>
        <v>1</v>
      </c>
      <c r="G512" s="7">
        <f t="shared" si="23"/>
        <v>3.2346100050654982</v>
      </c>
    </row>
    <row r="513" spans="1:7" ht="16" thickBot="1">
      <c r="A513" s="4">
        <v>506</v>
      </c>
      <c r="B513" s="4">
        <v>18.156192730832664</v>
      </c>
      <c r="C513" s="4">
        <v>26.707701920690592</v>
      </c>
      <c r="E513" s="2">
        <f t="shared" si="21"/>
        <v>0</v>
      </c>
      <c r="F513" s="2">
        <f t="shared" si="22"/>
        <v>1</v>
      </c>
      <c r="G513" s="7">
        <f t="shared" si="23"/>
        <v>8.5515091898579279</v>
      </c>
    </row>
    <row r="514" spans="1:7" ht="16" thickBot="1">
      <c r="A514" s="4">
        <v>507</v>
      </c>
      <c r="B514" s="4">
        <v>14.854331411947655</v>
      </c>
      <c r="C514" s="4">
        <v>32.155202628340064</v>
      </c>
      <c r="E514" s="2">
        <f t="shared" si="21"/>
        <v>0</v>
      </c>
      <c r="F514" s="2">
        <f t="shared" si="22"/>
        <v>1</v>
      </c>
      <c r="G514" s="7">
        <f t="shared" si="23"/>
        <v>17.300871216392409</v>
      </c>
    </row>
    <row r="515" spans="1:7" ht="16" thickBot="1">
      <c r="A515" s="4">
        <v>508</v>
      </c>
      <c r="B515" s="4">
        <v>22.633818588934229</v>
      </c>
      <c r="C515" s="4">
        <v>45.539126893554354</v>
      </c>
      <c r="E515" s="2">
        <f t="shared" si="21"/>
        <v>0</v>
      </c>
      <c r="F515" s="2">
        <f t="shared" si="22"/>
        <v>1</v>
      </c>
      <c r="G515" s="7">
        <f t="shared" si="23"/>
        <v>22.905308304620124</v>
      </c>
    </row>
    <row r="516" spans="1:7" ht="16" thickBot="1">
      <c r="A516" s="4">
        <v>509</v>
      </c>
      <c r="B516" s="4">
        <v>16.103957203606925</v>
      </c>
      <c r="C516" s="4">
        <v>21.024854167573029</v>
      </c>
      <c r="E516" s="2">
        <f t="shared" si="21"/>
        <v>0</v>
      </c>
      <c r="F516" s="2">
        <f t="shared" si="22"/>
        <v>1</v>
      </c>
      <c r="G516" s="7">
        <f t="shared" si="23"/>
        <v>4.9208969639661042</v>
      </c>
    </row>
    <row r="517" spans="1:7" ht="16" thickBot="1">
      <c r="A517" s="4">
        <v>510</v>
      </c>
      <c r="B517" s="4">
        <v>18.793256501920919</v>
      </c>
      <c r="C517" s="4">
        <v>26.85419552590394</v>
      </c>
      <c r="E517" s="2">
        <f t="shared" si="21"/>
        <v>0</v>
      </c>
      <c r="F517" s="2">
        <f t="shared" si="22"/>
        <v>1</v>
      </c>
      <c r="G517" s="7">
        <f t="shared" si="23"/>
        <v>8.0609390239830212</v>
      </c>
    </row>
    <row r="518" spans="1:7" ht="16" thickBot="1">
      <c r="A518" s="4">
        <v>511</v>
      </c>
      <c r="B518" s="4">
        <v>20.367845345621816</v>
      </c>
      <c r="C518" s="4">
        <v>32.92521228161857</v>
      </c>
      <c r="E518" s="2">
        <f t="shared" si="21"/>
        <v>0</v>
      </c>
      <c r="F518" s="2">
        <f t="shared" si="22"/>
        <v>1</v>
      </c>
      <c r="G518" s="7">
        <f t="shared" si="23"/>
        <v>12.557366935996754</v>
      </c>
    </row>
    <row r="519" spans="1:7" ht="16" thickBot="1">
      <c r="A519" s="4">
        <v>512</v>
      </c>
      <c r="B519" s="4">
        <v>18.666923545588471</v>
      </c>
      <c r="C519" s="4">
        <v>20.44889905332731</v>
      </c>
      <c r="E519" s="2">
        <f t="shared" si="21"/>
        <v>0</v>
      </c>
      <c r="F519" s="2">
        <f t="shared" si="22"/>
        <v>1</v>
      </c>
      <c r="G519" s="7">
        <f t="shared" si="23"/>
        <v>1.7819755077388386</v>
      </c>
    </row>
    <row r="520" spans="1:7" ht="16" thickBot="1">
      <c r="A520" s="4">
        <v>513</v>
      </c>
      <c r="B520" s="4">
        <v>14.152533351896173</v>
      </c>
      <c r="C520" s="4">
        <v>15.35220366604255</v>
      </c>
      <c r="E520" s="2">
        <f t="shared" ref="E520:E583" si="24">IF(B520&gt;C520, 1, 0)</f>
        <v>0</v>
      </c>
      <c r="F520" s="2">
        <f t="shared" ref="F520:F583" si="25">IF(B520&lt;C520, 1, 0)</f>
        <v>1</v>
      </c>
      <c r="G520" s="7">
        <f t="shared" ref="G520:G583" si="26">IF(B520&gt;C520,B520-C520,C520-B520)</f>
        <v>1.1996703141463776</v>
      </c>
    </row>
    <row r="521" spans="1:7" ht="16" thickBot="1">
      <c r="A521" s="4">
        <v>514</v>
      </c>
      <c r="B521" s="4">
        <v>24.741723152887495</v>
      </c>
      <c r="C521" s="4">
        <v>39.762198865498597</v>
      </c>
      <c r="E521" s="2">
        <f t="shared" si="24"/>
        <v>0</v>
      </c>
      <c r="F521" s="2">
        <f t="shared" si="25"/>
        <v>1</v>
      </c>
      <c r="G521" s="7">
        <f t="shared" si="26"/>
        <v>15.020475712611102</v>
      </c>
    </row>
    <row r="522" spans="1:7" ht="16" thickBot="1">
      <c r="A522" s="4">
        <v>515</v>
      </c>
      <c r="B522" s="4">
        <v>11.256656183957089</v>
      </c>
      <c r="C522" s="4">
        <v>27.485579493273516</v>
      </c>
      <c r="E522" s="2">
        <f t="shared" si="24"/>
        <v>0</v>
      </c>
      <c r="F522" s="2">
        <f t="shared" si="25"/>
        <v>1</v>
      </c>
      <c r="G522" s="7">
        <f t="shared" si="26"/>
        <v>16.228923309316428</v>
      </c>
    </row>
    <row r="523" spans="1:7" ht="16" thickBot="1">
      <c r="A523" s="4">
        <v>516</v>
      </c>
      <c r="B523" s="4">
        <v>20.168190807028889</v>
      </c>
      <c r="C523" s="4">
        <v>26.271621778696016</v>
      </c>
      <c r="E523" s="2">
        <f t="shared" si="24"/>
        <v>0</v>
      </c>
      <c r="F523" s="2">
        <f t="shared" si="25"/>
        <v>1</v>
      </c>
      <c r="G523" s="7">
        <f t="shared" si="26"/>
        <v>6.1034309716671267</v>
      </c>
    </row>
    <row r="524" spans="1:7" ht="16" thickBot="1">
      <c r="A524" s="4">
        <v>517</v>
      </c>
      <c r="B524" s="4">
        <v>7.6122564306914313</v>
      </c>
      <c r="C524" s="4">
        <v>37.784401166254554</v>
      </c>
      <c r="E524" s="2">
        <f t="shared" si="24"/>
        <v>0</v>
      </c>
      <c r="F524" s="2">
        <f t="shared" si="25"/>
        <v>1</v>
      </c>
      <c r="G524" s="7">
        <f t="shared" si="26"/>
        <v>30.172144735563123</v>
      </c>
    </row>
    <row r="525" spans="1:7" ht="16" thickBot="1">
      <c r="A525" s="4">
        <v>518</v>
      </c>
      <c r="B525" s="4">
        <v>26.504314879622729</v>
      </c>
      <c r="C525" s="4">
        <v>22.012739987047105</v>
      </c>
      <c r="E525" s="2">
        <f t="shared" si="24"/>
        <v>1</v>
      </c>
      <c r="F525" s="2">
        <f t="shared" si="25"/>
        <v>0</v>
      </c>
      <c r="G525" s="7">
        <f t="shared" si="26"/>
        <v>4.491574892575624</v>
      </c>
    </row>
    <row r="526" spans="1:7" ht="16" thickBot="1">
      <c r="A526" s="4">
        <v>519</v>
      </c>
      <c r="B526" s="4">
        <v>14.395953626322465</v>
      </c>
      <c r="C526" s="4">
        <v>31.690559205983821</v>
      </c>
      <c r="E526" s="2">
        <f t="shared" si="24"/>
        <v>0</v>
      </c>
      <c r="F526" s="2">
        <f t="shared" si="25"/>
        <v>1</v>
      </c>
      <c r="G526" s="7">
        <f t="shared" si="26"/>
        <v>17.294605579661358</v>
      </c>
    </row>
    <row r="527" spans="1:7" ht="16" thickBot="1">
      <c r="A527" s="4">
        <v>520</v>
      </c>
      <c r="B527" s="4">
        <v>15.008635294828647</v>
      </c>
      <c r="C527" s="4">
        <v>17.427331695154681</v>
      </c>
      <c r="E527" s="2">
        <f t="shared" si="24"/>
        <v>0</v>
      </c>
      <c r="F527" s="2">
        <f t="shared" si="25"/>
        <v>1</v>
      </c>
      <c r="G527" s="7">
        <f t="shared" si="26"/>
        <v>2.4186964003260343</v>
      </c>
    </row>
    <row r="528" spans="1:7" ht="16" thickBot="1">
      <c r="A528" s="4">
        <v>521</v>
      </c>
      <c r="B528" s="4">
        <v>13.084609394069968</v>
      </c>
      <c r="C528" s="4">
        <v>23.587721390030346</v>
      </c>
      <c r="E528" s="2">
        <f t="shared" si="24"/>
        <v>0</v>
      </c>
      <c r="F528" s="2">
        <f t="shared" si="25"/>
        <v>1</v>
      </c>
      <c r="G528" s="7">
        <f t="shared" si="26"/>
        <v>10.503111995960378</v>
      </c>
    </row>
    <row r="529" spans="1:7" ht="16" thickBot="1">
      <c r="A529" s="4">
        <v>522</v>
      </c>
      <c r="B529" s="4">
        <v>12.092434137404666</v>
      </c>
      <c r="C529" s="4">
        <v>13.10348411060194</v>
      </c>
      <c r="E529" s="2">
        <f t="shared" si="24"/>
        <v>0</v>
      </c>
      <c r="F529" s="2">
        <f t="shared" si="25"/>
        <v>1</v>
      </c>
      <c r="G529" s="7">
        <f t="shared" si="26"/>
        <v>1.0110499731972737</v>
      </c>
    </row>
    <row r="530" spans="1:7" ht="16" thickBot="1">
      <c r="A530" s="4">
        <v>523</v>
      </c>
      <c r="B530" s="4">
        <v>18.041167819919217</v>
      </c>
      <c r="C530" s="4">
        <v>35.379014112074593</v>
      </c>
      <c r="E530" s="2">
        <f t="shared" si="24"/>
        <v>0</v>
      </c>
      <c r="F530" s="2">
        <f t="shared" si="25"/>
        <v>1</v>
      </c>
      <c r="G530" s="7">
        <f t="shared" si="26"/>
        <v>17.337846292155376</v>
      </c>
    </row>
    <row r="531" spans="1:7" ht="16" thickBot="1">
      <c r="A531" s="4">
        <v>524</v>
      </c>
      <c r="B531" s="4">
        <v>21.395929046188332</v>
      </c>
      <c r="C531" s="4">
        <v>21.672436107588027</v>
      </c>
      <c r="E531" s="2">
        <f t="shared" si="24"/>
        <v>0</v>
      </c>
      <c r="F531" s="2">
        <f t="shared" si="25"/>
        <v>1</v>
      </c>
      <c r="G531" s="7">
        <f t="shared" si="26"/>
        <v>0.27650706139969472</v>
      </c>
    </row>
    <row r="532" spans="1:7" ht="16" thickBot="1">
      <c r="A532" s="4">
        <v>525</v>
      </c>
      <c r="B532" s="4">
        <v>24.183205442276574</v>
      </c>
      <c r="C532" s="4">
        <v>25.077558806266413</v>
      </c>
      <c r="E532" s="2">
        <f t="shared" si="24"/>
        <v>0</v>
      </c>
      <c r="F532" s="2">
        <f t="shared" si="25"/>
        <v>1</v>
      </c>
      <c r="G532" s="7">
        <f t="shared" si="26"/>
        <v>0.89435336398983978</v>
      </c>
    </row>
    <row r="533" spans="1:7" ht="16" thickBot="1">
      <c r="A533" s="4">
        <v>526</v>
      </c>
      <c r="B533" s="4">
        <v>7.1620514312912089</v>
      </c>
      <c r="C533" s="4">
        <v>27.777528817340407</v>
      </c>
      <c r="E533" s="2">
        <f t="shared" si="24"/>
        <v>0</v>
      </c>
      <c r="F533" s="2">
        <f t="shared" si="25"/>
        <v>1</v>
      </c>
      <c r="G533" s="7">
        <f t="shared" si="26"/>
        <v>20.6154773860492</v>
      </c>
    </row>
    <row r="534" spans="1:7" ht="16" thickBot="1">
      <c r="A534" s="4">
        <v>527</v>
      </c>
      <c r="B534" s="4">
        <v>17.601866664012103</v>
      </c>
      <c r="C534" s="4">
        <v>31.595092609895598</v>
      </c>
      <c r="E534" s="2">
        <f t="shared" si="24"/>
        <v>0</v>
      </c>
      <c r="F534" s="2">
        <f t="shared" si="25"/>
        <v>1</v>
      </c>
      <c r="G534" s="7">
        <f t="shared" si="26"/>
        <v>13.993225945883495</v>
      </c>
    </row>
    <row r="535" spans="1:7" ht="16" thickBot="1">
      <c r="A535" s="4">
        <v>528</v>
      </c>
      <c r="B535" s="4">
        <v>23.486097594612374</v>
      </c>
      <c r="C535" s="4">
        <v>20.609685953309665</v>
      </c>
      <c r="E535" s="2">
        <f t="shared" si="24"/>
        <v>1</v>
      </c>
      <c r="F535" s="2">
        <f t="shared" si="25"/>
        <v>0</v>
      </c>
      <c r="G535" s="7">
        <f t="shared" si="26"/>
        <v>2.8764116413027097</v>
      </c>
    </row>
    <row r="536" spans="1:7" ht="16" thickBot="1">
      <c r="A536" s="4">
        <v>529</v>
      </c>
      <c r="B536" s="4">
        <v>18.979531198585402</v>
      </c>
      <c r="C536" s="4">
        <v>20.892571029782552</v>
      </c>
      <c r="E536" s="2">
        <f t="shared" si="24"/>
        <v>0</v>
      </c>
      <c r="F536" s="2">
        <f t="shared" si="25"/>
        <v>1</v>
      </c>
      <c r="G536" s="7">
        <f t="shared" si="26"/>
        <v>1.9130398311971497</v>
      </c>
    </row>
    <row r="537" spans="1:7" ht="16" thickBot="1">
      <c r="A537" s="4">
        <v>530</v>
      </c>
      <c r="B537" s="4">
        <v>14.582649171877195</v>
      </c>
      <c r="C537" s="4">
        <v>34.736420028169803</v>
      </c>
      <c r="E537" s="2">
        <f t="shared" si="24"/>
        <v>0</v>
      </c>
      <c r="F537" s="2">
        <f t="shared" si="25"/>
        <v>1</v>
      </c>
      <c r="G537" s="7">
        <f t="shared" si="26"/>
        <v>20.15377085629261</v>
      </c>
    </row>
    <row r="538" spans="1:7" ht="16" thickBot="1">
      <c r="A538" s="4">
        <v>531</v>
      </c>
      <c r="B538" s="4">
        <v>19.061391969143862</v>
      </c>
      <c r="C538" s="4">
        <v>19.634208356073579</v>
      </c>
      <c r="E538" s="2">
        <f t="shared" si="24"/>
        <v>0</v>
      </c>
      <c r="F538" s="2">
        <f t="shared" si="25"/>
        <v>1</v>
      </c>
      <c r="G538" s="7">
        <f t="shared" si="26"/>
        <v>0.57281638692971626</v>
      </c>
    </row>
    <row r="539" spans="1:7" ht="16" thickBot="1">
      <c r="A539" s="4">
        <v>532</v>
      </c>
      <c r="B539" s="4">
        <v>11.050023420424125</v>
      </c>
      <c r="C539" s="4">
        <v>33.245978311332109</v>
      </c>
      <c r="E539" s="2">
        <f t="shared" si="24"/>
        <v>0</v>
      </c>
      <c r="F539" s="2">
        <f t="shared" si="25"/>
        <v>1</v>
      </c>
      <c r="G539" s="7">
        <f t="shared" si="26"/>
        <v>22.195954890907984</v>
      </c>
    </row>
    <row r="540" spans="1:7" ht="16" thickBot="1">
      <c r="A540" s="4">
        <v>533</v>
      </c>
      <c r="B540" s="4">
        <v>16.996502949356653</v>
      </c>
      <c r="C540" s="4">
        <v>11.788674464516966</v>
      </c>
      <c r="E540" s="2">
        <f t="shared" si="24"/>
        <v>1</v>
      </c>
      <c r="F540" s="2">
        <f t="shared" si="25"/>
        <v>0</v>
      </c>
      <c r="G540" s="7">
        <f t="shared" si="26"/>
        <v>5.2078284848396876</v>
      </c>
    </row>
    <row r="541" spans="1:7" ht="16" thickBot="1">
      <c r="A541" s="4">
        <v>534</v>
      </c>
      <c r="B541" s="4">
        <v>22.311526059642787</v>
      </c>
      <c r="C541" s="4">
        <v>25.187684776445487</v>
      </c>
      <c r="E541" s="2">
        <f t="shared" si="24"/>
        <v>0</v>
      </c>
      <c r="F541" s="2">
        <f t="shared" si="25"/>
        <v>1</v>
      </c>
      <c r="G541" s="7">
        <f t="shared" si="26"/>
        <v>2.8761587168026992</v>
      </c>
    </row>
    <row r="542" spans="1:7" ht="16" thickBot="1">
      <c r="A542" s="4">
        <v>535</v>
      </c>
      <c r="B542" s="4">
        <v>21.814674964451576</v>
      </c>
      <c r="C542" s="4">
        <v>26.294431169519946</v>
      </c>
      <c r="E542" s="2">
        <f t="shared" si="24"/>
        <v>0</v>
      </c>
      <c r="F542" s="2">
        <f t="shared" si="25"/>
        <v>1</v>
      </c>
      <c r="G542" s="7">
        <f t="shared" si="26"/>
        <v>4.4797562050683695</v>
      </c>
    </row>
    <row r="543" spans="1:7" ht="16" thickBot="1">
      <c r="A543" s="4">
        <v>536</v>
      </c>
      <c r="B543" s="4">
        <v>27.63309786674408</v>
      </c>
      <c r="C543" s="4">
        <v>19.249369143874858</v>
      </c>
      <c r="E543" s="2">
        <f t="shared" si="24"/>
        <v>1</v>
      </c>
      <c r="F543" s="2">
        <f t="shared" si="25"/>
        <v>0</v>
      </c>
      <c r="G543" s="7">
        <f t="shared" si="26"/>
        <v>8.3837287228692219</v>
      </c>
    </row>
    <row r="544" spans="1:7" ht="16" thickBot="1">
      <c r="A544" s="4">
        <v>537</v>
      </c>
      <c r="B544" s="4">
        <v>14.825921288599613</v>
      </c>
      <c r="C544" s="4">
        <v>39.784028356249635</v>
      </c>
      <c r="E544" s="2">
        <f t="shared" si="24"/>
        <v>0</v>
      </c>
      <c r="F544" s="2">
        <f t="shared" si="25"/>
        <v>1</v>
      </c>
      <c r="G544" s="7">
        <f t="shared" si="26"/>
        <v>24.958107067650023</v>
      </c>
    </row>
    <row r="545" spans="1:7" ht="16" thickBot="1">
      <c r="A545" s="4">
        <v>538</v>
      </c>
      <c r="B545" s="4">
        <v>16.359804648264813</v>
      </c>
      <c r="C545" s="4">
        <v>33.657549227190451</v>
      </c>
      <c r="E545" s="2">
        <f t="shared" si="24"/>
        <v>0</v>
      </c>
      <c r="F545" s="2">
        <f t="shared" si="25"/>
        <v>1</v>
      </c>
      <c r="G545" s="7">
        <f t="shared" si="26"/>
        <v>17.297744578925638</v>
      </c>
    </row>
    <row r="546" spans="1:7" ht="16" thickBot="1">
      <c r="A546" s="4">
        <v>539</v>
      </c>
      <c r="B546" s="4">
        <v>23.45878401467148</v>
      </c>
      <c r="C546" s="4">
        <v>29.583866714891741</v>
      </c>
      <c r="E546" s="2">
        <f t="shared" si="24"/>
        <v>0</v>
      </c>
      <c r="F546" s="2">
        <f t="shared" si="25"/>
        <v>1</v>
      </c>
      <c r="G546" s="7">
        <f t="shared" si="26"/>
        <v>6.1250827002202612</v>
      </c>
    </row>
    <row r="547" spans="1:7" ht="16" thickBot="1">
      <c r="A547" s="4">
        <v>540</v>
      </c>
      <c r="B547" s="4">
        <v>33.189071963469132</v>
      </c>
      <c r="C547" s="4">
        <v>34.989765458274036</v>
      </c>
      <c r="E547" s="2">
        <f t="shared" si="24"/>
        <v>0</v>
      </c>
      <c r="F547" s="2">
        <f t="shared" si="25"/>
        <v>1</v>
      </c>
      <c r="G547" s="7">
        <f t="shared" si="26"/>
        <v>1.8006934948049036</v>
      </c>
    </row>
    <row r="548" spans="1:7" ht="16" thickBot="1">
      <c r="A548" s="4">
        <v>541</v>
      </c>
      <c r="B548" s="4">
        <v>19.292402551321462</v>
      </c>
      <c r="C548" s="4">
        <v>23.544427089482866</v>
      </c>
      <c r="E548" s="2">
        <f t="shared" si="24"/>
        <v>0</v>
      </c>
      <c r="F548" s="2">
        <f t="shared" si="25"/>
        <v>1</v>
      </c>
      <c r="G548" s="7">
        <f t="shared" si="26"/>
        <v>4.2520245381614039</v>
      </c>
    </row>
    <row r="549" spans="1:7" ht="16" thickBot="1">
      <c r="A549" s="4">
        <v>542</v>
      </c>
      <c r="B549" s="4">
        <v>17.909222884324635</v>
      </c>
      <c r="C549" s="4">
        <v>22.512464628650999</v>
      </c>
      <c r="E549" s="2">
        <f t="shared" si="24"/>
        <v>0</v>
      </c>
      <c r="F549" s="2">
        <f t="shared" si="25"/>
        <v>1</v>
      </c>
      <c r="G549" s="7">
        <f t="shared" si="26"/>
        <v>4.6032417443263647</v>
      </c>
    </row>
    <row r="550" spans="1:7" ht="16" thickBot="1">
      <c r="A550" s="4">
        <v>543</v>
      </c>
      <c r="B550" s="4">
        <v>26.498748643653784</v>
      </c>
      <c r="C550" s="4">
        <v>12.688626763398961</v>
      </c>
      <c r="E550" s="2">
        <f t="shared" si="24"/>
        <v>1</v>
      </c>
      <c r="F550" s="2">
        <f t="shared" si="25"/>
        <v>0</v>
      </c>
      <c r="G550" s="7">
        <f t="shared" si="26"/>
        <v>13.810121880254822</v>
      </c>
    </row>
    <row r="551" spans="1:7" ht="16" thickBot="1">
      <c r="A551" s="4">
        <v>544</v>
      </c>
      <c r="B551" s="4">
        <v>9.4452082037979554</v>
      </c>
      <c r="C551" s="4">
        <v>24.590383095240657</v>
      </c>
      <c r="E551" s="2">
        <f t="shared" si="24"/>
        <v>0</v>
      </c>
      <c r="F551" s="2">
        <f t="shared" si="25"/>
        <v>1</v>
      </c>
      <c r="G551" s="7">
        <f t="shared" si="26"/>
        <v>15.145174891442702</v>
      </c>
    </row>
    <row r="552" spans="1:7" ht="16" thickBot="1">
      <c r="A552" s="4">
        <v>545</v>
      </c>
      <c r="B552" s="4">
        <v>23.858150888192515</v>
      </c>
      <c r="C552" s="4">
        <v>25.579461289850968</v>
      </c>
      <c r="E552" s="2">
        <f t="shared" si="24"/>
        <v>0</v>
      </c>
      <c r="F552" s="2">
        <f t="shared" si="25"/>
        <v>1</v>
      </c>
      <c r="G552" s="7">
        <f t="shared" si="26"/>
        <v>1.7213104016584531</v>
      </c>
    </row>
    <row r="553" spans="1:7" ht="16" thickBot="1">
      <c r="A553" s="4">
        <v>546</v>
      </c>
      <c r="B553" s="4">
        <v>21.750541152960842</v>
      </c>
      <c r="C553" s="4">
        <v>27.486680405105187</v>
      </c>
      <c r="E553" s="2">
        <f t="shared" si="24"/>
        <v>0</v>
      </c>
      <c r="F553" s="2">
        <f t="shared" si="25"/>
        <v>1</v>
      </c>
      <c r="G553" s="7">
        <f t="shared" si="26"/>
        <v>5.7361392521443442</v>
      </c>
    </row>
    <row r="554" spans="1:7" ht="16" thickBot="1">
      <c r="A554" s="4">
        <v>547</v>
      </c>
      <c r="B554" s="4">
        <v>16.680878931245804</v>
      </c>
      <c r="C554" s="4">
        <v>18.833799992257308</v>
      </c>
      <c r="E554" s="2">
        <f t="shared" si="24"/>
        <v>0</v>
      </c>
      <c r="F554" s="2">
        <f t="shared" si="25"/>
        <v>1</v>
      </c>
      <c r="G554" s="7">
        <f t="shared" si="26"/>
        <v>2.1529210610115044</v>
      </c>
    </row>
    <row r="555" spans="1:7" ht="16" thickBot="1">
      <c r="A555" s="4">
        <v>548</v>
      </c>
      <c r="B555" s="4">
        <v>24.032429492522645</v>
      </c>
      <c r="C555" s="4">
        <v>27.730919296440113</v>
      </c>
      <c r="E555" s="2">
        <f t="shared" si="24"/>
        <v>0</v>
      </c>
      <c r="F555" s="2">
        <f t="shared" si="25"/>
        <v>1</v>
      </c>
      <c r="G555" s="7">
        <f t="shared" si="26"/>
        <v>3.6984898039174681</v>
      </c>
    </row>
    <row r="556" spans="1:7" ht="16" thickBot="1">
      <c r="A556" s="4">
        <v>549</v>
      </c>
      <c r="B556" s="4">
        <v>11.818731375591867</v>
      </c>
      <c r="C556" s="4">
        <v>32.013441996774219</v>
      </c>
      <c r="E556" s="2">
        <f t="shared" si="24"/>
        <v>0</v>
      </c>
      <c r="F556" s="2">
        <f t="shared" si="25"/>
        <v>1</v>
      </c>
      <c r="G556" s="7">
        <f t="shared" si="26"/>
        <v>20.194710621182352</v>
      </c>
    </row>
    <row r="557" spans="1:7" ht="16" thickBot="1">
      <c r="A557" s="4">
        <v>550</v>
      </c>
      <c r="B557" s="4">
        <v>30.302618031658689</v>
      </c>
      <c r="C557" s="4">
        <v>32.251418013899212</v>
      </c>
      <c r="E557" s="2">
        <f t="shared" si="24"/>
        <v>0</v>
      </c>
      <c r="F557" s="2">
        <f t="shared" si="25"/>
        <v>1</v>
      </c>
      <c r="G557" s="7">
        <f t="shared" si="26"/>
        <v>1.9487999822405229</v>
      </c>
    </row>
    <row r="558" spans="1:7" ht="16" thickBot="1">
      <c r="A558" s="4">
        <v>551</v>
      </c>
      <c r="B558" s="4">
        <v>18.758686986790206</v>
      </c>
      <c r="C558" s="4">
        <v>29.356632311802926</v>
      </c>
      <c r="E558" s="2">
        <f t="shared" si="24"/>
        <v>0</v>
      </c>
      <c r="F558" s="2">
        <f t="shared" si="25"/>
        <v>1</v>
      </c>
      <c r="G558" s="7">
        <f t="shared" si="26"/>
        <v>10.59794532501272</v>
      </c>
    </row>
    <row r="559" spans="1:7" ht="16" thickBot="1">
      <c r="A559" s="4">
        <v>552</v>
      </c>
      <c r="B559" s="4">
        <v>35.892622419888333</v>
      </c>
      <c r="C559" s="4">
        <v>17.791961662614089</v>
      </c>
      <c r="E559" s="2">
        <f t="shared" si="24"/>
        <v>1</v>
      </c>
      <c r="F559" s="2">
        <f t="shared" si="25"/>
        <v>0</v>
      </c>
      <c r="G559" s="7">
        <f t="shared" si="26"/>
        <v>18.100660757274245</v>
      </c>
    </row>
    <row r="560" spans="1:7" ht="16" thickBot="1">
      <c r="A560" s="4">
        <v>553</v>
      </c>
      <c r="B560" s="4">
        <v>32.586597269758236</v>
      </c>
      <c r="C560" s="4">
        <v>25.919523541252261</v>
      </c>
      <c r="E560" s="2">
        <f t="shared" si="24"/>
        <v>1</v>
      </c>
      <c r="F560" s="2">
        <f t="shared" si="25"/>
        <v>0</v>
      </c>
      <c r="G560" s="7">
        <f t="shared" si="26"/>
        <v>6.6670737285059758</v>
      </c>
    </row>
    <row r="561" spans="1:7" ht="16" thickBot="1">
      <c r="A561" s="4">
        <v>554</v>
      </c>
      <c r="B561" s="4">
        <v>23.869030258364123</v>
      </c>
      <c r="C561" s="4">
        <v>25.289096548514923</v>
      </c>
      <c r="E561" s="2">
        <f t="shared" si="24"/>
        <v>0</v>
      </c>
      <c r="F561" s="2">
        <f t="shared" si="25"/>
        <v>1</v>
      </c>
      <c r="G561" s="7">
        <f t="shared" si="26"/>
        <v>1.4200662901507997</v>
      </c>
    </row>
    <row r="562" spans="1:7" ht="16" thickBot="1">
      <c r="A562" s="4">
        <v>555</v>
      </c>
      <c r="B562" s="4">
        <v>18.022419641084888</v>
      </c>
      <c r="C562" s="4">
        <v>36.352294031052153</v>
      </c>
      <c r="E562" s="2">
        <f t="shared" si="24"/>
        <v>0</v>
      </c>
      <c r="F562" s="2">
        <f t="shared" si="25"/>
        <v>1</v>
      </c>
      <c r="G562" s="7">
        <f t="shared" si="26"/>
        <v>18.329874389967266</v>
      </c>
    </row>
    <row r="563" spans="1:7" ht="16" thickBot="1">
      <c r="A563" s="4">
        <v>556</v>
      </c>
      <c r="B563" s="4">
        <v>18.147962576403089</v>
      </c>
      <c r="C563" s="4">
        <v>27.585883235294801</v>
      </c>
      <c r="E563" s="2">
        <f t="shared" si="24"/>
        <v>0</v>
      </c>
      <c r="F563" s="2">
        <f t="shared" si="25"/>
        <v>1</v>
      </c>
      <c r="G563" s="7">
        <f t="shared" si="26"/>
        <v>9.4379206588917128</v>
      </c>
    </row>
    <row r="564" spans="1:7" ht="16" thickBot="1">
      <c r="A564" s="4">
        <v>557</v>
      </c>
      <c r="B564" s="4">
        <v>29.204844813887419</v>
      </c>
      <c r="C564" s="4">
        <v>18.748590246190105</v>
      </c>
      <c r="E564" s="2">
        <f t="shared" si="24"/>
        <v>1</v>
      </c>
      <c r="F564" s="2">
        <f t="shared" si="25"/>
        <v>0</v>
      </c>
      <c r="G564" s="7">
        <f t="shared" si="26"/>
        <v>10.456254567697314</v>
      </c>
    </row>
    <row r="565" spans="1:7" ht="16" thickBot="1">
      <c r="A565" s="4">
        <v>558</v>
      </c>
      <c r="B565" s="4">
        <v>32.424013507752782</v>
      </c>
      <c r="C565" s="4">
        <v>42.368877511691878</v>
      </c>
      <c r="E565" s="2">
        <f t="shared" si="24"/>
        <v>0</v>
      </c>
      <c r="F565" s="2">
        <f t="shared" si="25"/>
        <v>1</v>
      </c>
      <c r="G565" s="7">
        <f t="shared" si="26"/>
        <v>9.9448640039390952</v>
      </c>
    </row>
    <row r="566" spans="1:7" ht="16" thickBot="1">
      <c r="A566" s="4">
        <v>559</v>
      </c>
      <c r="B566" s="4">
        <v>11.447243746292582</v>
      </c>
      <c r="C566" s="4">
        <v>29.122778144016976</v>
      </c>
      <c r="E566" s="2">
        <f t="shared" si="24"/>
        <v>0</v>
      </c>
      <c r="F566" s="2">
        <f t="shared" si="25"/>
        <v>1</v>
      </c>
      <c r="G566" s="7">
        <f t="shared" si="26"/>
        <v>17.675534397724395</v>
      </c>
    </row>
    <row r="567" spans="1:7" ht="16" thickBot="1">
      <c r="A567" s="4">
        <v>560</v>
      </c>
      <c r="B567" s="4">
        <v>24.735053338684683</v>
      </c>
      <c r="C567" s="4">
        <v>28.147296890538275</v>
      </c>
      <c r="E567" s="2">
        <f t="shared" si="24"/>
        <v>0</v>
      </c>
      <c r="F567" s="2">
        <f t="shared" si="25"/>
        <v>1</v>
      </c>
      <c r="G567" s="7">
        <f t="shared" si="26"/>
        <v>3.4122435518535923</v>
      </c>
    </row>
    <row r="568" spans="1:7" ht="16" thickBot="1">
      <c r="A568" s="4">
        <v>561</v>
      </c>
      <c r="B568" s="4">
        <v>11.579407422695667</v>
      </c>
      <c r="C568" s="4">
        <v>22.541840863697765</v>
      </c>
      <c r="E568" s="2">
        <f t="shared" si="24"/>
        <v>0</v>
      </c>
      <c r="F568" s="2">
        <f t="shared" si="25"/>
        <v>1</v>
      </c>
      <c r="G568" s="7">
        <f t="shared" si="26"/>
        <v>10.962433441002098</v>
      </c>
    </row>
    <row r="569" spans="1:7" ht="16" thickBot="1">
      <c r="A569" s="4">
        <v>562</v>
      </c>
      <c r="B569" s="4">
        <v>6.5839330981487247</v>
      </c>
      <c r="C569" s="4">
        <v>34.645761912110501</v>
      </c>
      <c r="E569" s="2">
        <f t="shared" si="24"/>
        <v>0</v>
      </c>
      <c r="F569" s="2">
        <f t="shared" si="25"/>
        <v>1</v>
      </c>
      <c r="G569" s="7">
        <f t="shared" si="26"/>
        <v>28.061828813961775</v>
      </c>
    </row>
    <row r="570" spans="1:7" ht="16" thickBot="1">
      <c r="A570" s="4">
        <v>563</v>
      </c>
      <c r="B570" s="4">
        <v>12.259248495590938</v>
      </c>
      <c r="C570" s="4">
        <v>31.889992670628349</v>
      </c>
      <c r="E570" s="2">
        <f t="shared" si="24"/>
        <v>0</v>
      </c>
      <c r="F570" s="2">
        <f t="shared" si="25"/>
        <v>1</v>
      </c>
      <c r="G570" s="7">
        <f t="shared" si="26"/>
        <v>19.63074417503741</v>
      </c>
    </row>
    <row r="571" spans="1:7" ht="16" thickBot="1">
      <c r="A571" s="4">
        <v>564</v>
      </c>
      <c r="B571" s="4">
        <v>16.809355344042711</v>
      </c>
      <c r="C571" s="4">
        <v>39.613077869318225</v>
      </c>
      <c r="E571" s="2">
        <f t="shared" si="24"/>
        <v>0</v>
      </c>
      <c r="F571" s="2">
        <f t="shared" si="25"/>
        <v>1</v>
      </c>
      <c r="G571" s="7">
        <f t="shared" si="26"/>
        <v>22.803722525275514</v>
      </c>
    </row>
    <row r="572" spans="1:7" ht="16" thickBot="1">
      <c r="A572" s="4">
        <v>565</v>
      </c>
      <c r="B572" s="4">
        <v>22.672824086705312</v>
      </c>
      <c r="C572" s="4">
        <v>16.382302469204092</v>
      </c>
      <c r="E572" s="2">
        <f t="shared" si="24"/>
        <v>1</v>
      </c>
      <c r="F572" s="2">
        <f t="shared" si="25"/>
        <v>0</v>
      </c>
      <c r="G572" s="7">
        <f t="shared" si="26"/>
        <v>6.29052161750122</v>
      </c>
    </row>
    <row r="573" spans="1:7" ht="16" thickBot="1">
      <c r="A573" s="4">
        <v>566</v>
      </c>
      <c r="B573" s="4">
        <v>14.222430777477111</v>
      </c>
      <c r="C573" s="4">
        <v>36.837358903237828</v>
      </c>
      <c r="E573" s="2">
        <f t="shared" si="24"/>
        <v>0</v>
      </c>
      <c r="F573" s="2">
        <f t="shared" si="25"/>
        <v>1</v>
      </c>
      <c r="G573" s="7">
        <f t="shared" si="26"/>
        <v>22.614928125760716</v>
      </c>
    </row>
    <row r="574" spans="1:7" ht="16" thickBot="1">
      <c r="A574" s="4">
        <v>567</v>
      </c>
      <c r="B574" s="4">
        <v>8.606132326244806</v>
      </c>
      <c r="C574" s="4">
        <v>22.804771884185534</v>
      </c>
      <c r="E574" s="2">
        <f t="shared" si="24"/>
        <v>0</v>
      </c>
      <c r="F574" s="2">
        <f t="shared" si="25"/>
        <v>1</v>
      </c>
      <c r="G574" s="7">
        <f t="shared" si="26"/>
        <v>14.198639557940728</v>
      </c>
    </row>
    <row r="575" spans="1:7" ht="16" thickBot="1">
      <c r="A575" s="4">
        <v>568</v>
      </c>
      <c r="B575" s="4">
        <v>9.7701944980509694</v>
      </c>
      <c r="C575" s="4">
        <v>22.248813475525864</v>
      </c>
      <c r="E575" s="2">
        <f t="shared" si="24"/>
        <v>0</v>
      </c>
      <c r="F575" s="2">
        <f t="shared" si="25"/>
        <v>1</v>
      </c>
      <c r="G575" s="7">
        <f t="shared" si="26"/>
        <v>12.478618977474895</v>
      </c>
    </row>
    <row r="576" spans="1:7" ht="16" thickBot="1">
      <c r="A576" s="4">
        <v>569</v>
      </c>
      <c r="B576" s="4">
        <v>22.484378007552465</v>
      </c>
      <c r="C576" s="4">
        <v>29.409569345710228</v>
      </c>
      <c r="E576" s="2">
        <f t="shared" si="24"/>
        <v>0</v>
      </c>
      <c r="F576" s="2">
        <f t="shared" si="25"/>
        <v>1</v>
      </c>
      <c r="G576" s="7">
        <f t="shared" si="26"/>
        <v>6.925191338157763</v>
      </c>
    </row>
    <row r="577" spans="1:7" ht="16" thickBot="1">
      <c r="A577" s="4">
        <v>570</v>
      </c>
      <c r="B577" s="4">
        <v>24.505481352819082</v>
      </c>
      <c r="C577" s="4">
        <v>31.421313317296971</v>
      </c>
      <c r="E577" s="2">
        <f t="shared" si="24"/>
        <v>0</v>
      </c>
      <c r="F577" s="2">
        <f t="shared" si="25"/>
        <v>1</v>
      </c>
      <c r="G577" s="7">
        <f t="shared" si="26"/>
        <v>6.9158319644778885</v>
      </c>
    </row>
    <row r="578" spans="1:7" ht="16" thickBot="1">
      <c r="A578" s="4">
        <v>571</v>
      </c>
      <c r="B578" s="4">
        <v>23.927120226077214</v>
      </c>
      <c r="C578" s="4">
        <v>23.454740225998147</v>
      </c>
      <c r="E578" s="2">
        <f t="shared" si="24"/>
        <v>1</v>
      </c>
      <c r="F578" s="2">
        <f t="shared" si="25"/>
        <v>0</v>
      </c>
      <c r="G578" s="7">
        <f t="shared" si="26"/>
        <v>0.47238000007906678</v>
      </c>
    </row>
    <row r="579" spans="1:7" ht="16" thickBot="1">
      <c r="A579" s="4">
        <v>572</v>
      </c>
      <c r="B579" s="4">
        <v>14.500234709998262</v>
      </c>
      <c r="C579" s="4">
        <v>23.068484817210717</v>
      </c>
      <c r="E579" s="2">
        <f t="shared" si="24"/>
        <v>0</v>
      </c>
      <c r="F579" s="2">
        <f t="shared" si="25"/>
        <v>1</v>
      </c>
      <c r="G579" s="7">
        <f t="shared" si="26"/>
        <v>8.5682501072124548</v>
      </c>
    </row>
    <row r="580" spans="1:7" ht="16" thickBot="1">
      <c r="A580" s="4">
        <v>573</v>
      </c>
      <c r="B580" s="4">
        <v>27.403422359193048</v>
      </c>
      <c r="C580" s="4">
        <v>26.373118238518018</v>
      </c>
      <c r="E580" s="2">
        <f t="shared" si="24"/>
        <v>1</v>
      </c>
      <c r="F580" s="2">
        <f t="shared" si="25"/>
        <v>0</v>
      </c>
      <c r="G580" s="7">
        <f t="shared" si="26"/>
        <v>1.0303041206750301</v>
      </c>
    </row>
    <row r="581" spans="1:7" ht="16" thickBot="1">
      <c r="A581" s="4">
        <v>574</v>
      </c>
      <c r="B581" s="4">
        <v>13.189082829780972</v>
      </c>
      <c r="C581" s="4">
        <v>29.420209966851704</v>
      </c>
      <c r="E581" s="2">
        <f t="shared" si="24"/>
        <v>0</v>
      </c>
      <c r="F581" s="2">
        <f t="shared" si="25"/>
        <v>1</v>
      </c>
      <c r="G581" s="7">
        <f t="shared" si="26"/>
        <v>16.231127137070732</v>
      </c>
    </row>
    <row r="582" spans="1:7" ht="16" thickBot="1">
      <c r="A582" s="4">
        <v>575</v>
      </c>
      <c r="B582" s="4">
        <v>21.289663599112302</v>
      </c>
      <c r="C582" s="4">
        <v>27.78093635138341</v>
      </c>
      <c r="E582" s="2">
        <f t="shared" si="24"/>
        <v>0</v>
      </c>
      <c r="F582" s="2">
        <f t="shared" si="25"/>
        <v>1</v>
      </c>
      <c r="G582" s="7">
        <f t="shared" si="26"/>
        <v>6.491272752271108</v>
      </c>
    </row>
    <row r="583" spans="1:7" ht="16" thickBot="1">
      <c r="A583" s="4">
        <v>576</v>
      </c>
      <c r="B583" s="4">
        <v>11.868779869984351</v>
      </c>
      <c r="C583" s="4">
        <v>34.358130774373919</v>
      </c>
      <c r="E583" s="2">
        <f t="shared" si="24"/>
        <v>0</v>
      </c>
      <c r="F583" s="2">
        <f t="shared" si="25"/>
        <v>1</v>
      </c>
      <c r="G583" s="7">
        <f t="shared" si="26"/>
        <v>22.489350904389568</v>
      </c>
    </row>
    <row r="584" spans="1:7" ht="16" thickBot="1">
      <c r="A584" s="4">
        <v>577</v>
      </c>
      <c r="B584" s="4">
        <v>16.565116510610963</v>
      </c>
      <c r="C584" s="4">
        <v>22.592174582138639</v>
      </c>
      <c r="E584" s="2">
        <f t="shared" ref="E584:E647" si="27">IF(B584&gt;C584, 1, 0)</f>
        <v>0</v>
      </c>
      <c r="F584" s="2">
        <f t="shared" ref="F584:F647" si="28">IF(B584&lt;C584, 1, 0)</f>
        <v>1</v>
      </c>
      <c r="G584" s="7">
        <f t="shared" ref="G584:G647" si="29">IF(B584&gt;C584,B584-C584,C584-B584)</f>
        <v>6.0270580715276765</v>
      </c>
    </row>
    <row r="585" spans="1:7" ht="16" thickBot="1">
      <c r="A585" s="4">
        <v>578</v>
      </c>
      <c r="B585" s="4">
        <v>9.9315518092466206</v>
      </c>
      <c r="C585" s="4">
        <v>27.823278166245625</v>
      </c>
      <c r="E585" s="2">
        <f t="shared" si="27"/>
        <v>0</v>
      </c>
      <c r="F585" s="2">
        <f t="shared" si="28"/>
        <v>1</v>
      </c>
      <c r="G585" s="7">
        <f t="shared" si="29"/>
        <v>17.891726356999005</v>
      </c>
    </row>
    <row r="586" spans="1:7" ht="16" thickBot="1">
      <c r="A586" s="4">
        <v>579</v>
      </c>
      <c r="B586" s="4">
        <v>15.818180056513</v>
      </c>
      <c r="C586" s="4">
        <v>22.061819012283998</v>
      </c>
      <c r="E586" s="2">
        <f t="shared" si="27"/>
        <v>0</v>
      </c>
      <c r="F586" s="2">
        <f t="shared" si="28"/>
        <v>1</v>
      </c>
      <c r="G586" s="7">
        <f t="shared" si="29"/>
        <v>6.2436389557709973</v>
      </c>
    </row>
    <row r="587" spans="1:7" ht="16" thickBot="1">
      <c r="A587" s="4">
        <v>580</v>
      </c>
      <c r="B587" s="4">
        <v>12.290186995511425</v>
      </c>
      <c r="C587" s="4">
        <v>21.166717643984484</v>
      </c>
      <c r="E587" s="2">
        <f t="shared" si="27"/>
        <v>0</v>
      </c>
      <c r="F587" s="2">
        <f t="shared" si="28"/>
        <v>1</v>
      </c>
      <c r="G587" s="7">
        <f t="shared" si="29"/>
        <v>8.8765306484730591</v>
      </c>
    </row>
    <row r="588" spans="1:7" ht="16" thickBot="1">
      <c r="A588" s="4">
        <v>581</v>
      </c>
      <c r="B588" s="4">
        <v>16.306030626415769</v>
      </c>
      <c r="C588" s="4">
        <v>33.659302908685881</v>
      </c>
      <c r="E588" s="2">
        <f t="shared" si="27"/>
        <v>0</v>
      </c>
      <c r="F588" s="2">
        <f t="shared" si="28"/>
        <v>1</v>
      </c>
      <c r="G588" s="7">
        <f t="shared" si="29"/>
        <v>17.353272282270112</v>
      </c>
    </row>
    <row r="589" spans="1:7" ht="16" thickBot="1">
      <c r="A589" s="4">
        <v>582</v>
      </c>
      <c r="B589" s="4">
        <v>13.960090747113103</v>
      </c>
      <c r="C589" s="4">
        <v>32.441468135918704</v>
      </c>
      <c r="E589" s="2">
        <f t="shared" si="27"/>
        <v>0</v>
      </c>
      <c r="F589" s="2">
        <f t="shared" si="28"/>
        <v>1</v>
      </c>
      <c r="G589" s="7">
        <f t="shared" si="29"/>
        <v>18.481377388805601</v>
      </c>
    </row>
    <row r="590" spans="1:7" ht="16" thickBot="1">
      <c r="A590" s="4">
        <v>583</v>
      </c>
      <c r="B590" s="4">
        <v>8.6482427940119351</v>
      </c>
      <c r="C590" s="4">
        <v>33.798893712147063</v>
      </c>
      <c r="E590" s="2">
        <f t="shared" si="27"/>
        <v>0</v>
      </c>
      <c r="F590" s="2">
        <f t="shared" si="28"/>
        <v>1</v>
      </c>
      <c r="G590" s="7">
        <f t="shared" si="29"/>
        <v>25.150650918135128</v>
      </c>
    </row>
    <row r="591" spans="1:7" ht="16" thickBot="1">
      <c r="A591" s="4">
        <v>584</v>
      </c>
      <c r="B591" s="4">
        <v>13.212807389079732</v>
      </c>
      <c r="C591" s="4">
        <v>13.422042446560367</v>
      </c>
      <c r="E591" s="2">
        <f t="shared" si="27"/>
        <v>0</v>
      </c>
      <c r="F591" s="2">
        <f t="shared" si="28"/>
        <v>1</v>
      </c>
      <c r="G591" s="7">
        <f t="shared" si="29"/>
        <v>0.20923505748063498</v>
      </c>
    </row>
    <row r="592" spans="1:7" ht="16" thickBot="1">
      <c r="A592" s="4">
        <v>585</v>
      </c>
      <c r="B592" s="4">
        <v>20.919826542888785</v>
      </c>
      <c r="C592" s="4">
        <v>30.823201278647005</v>
      </c>
      <c r="E592" s="2">
        <f t="shared" si="27"/>
        <v>0</v>
      </c>
      <c r="F592" s="2">
        <f t="shared" si="28"/>
        <v>1</v>
      </c>
      <c r="G592" s="7">
        <f t="shared" si="29"/>
        <v>9.90337473575822</v>
      </c>
    </row>
    <row r="593" spans="1:7" ht="16" thickBot="1">
      <c r="A593" s="4">
        <v>586</v>
      </c>
      <c r="B593" s="4">
        <v>9.1069423608361006</v>
      </c>
      <c r="C593" s="4">
        <v>14.016610670614071</v>
      </c>
      <c r="E593" s="2">
        <f t="shared" si="27"/>
        <v>0</v>
      </c>
      <c r="F593" s="2">
        <f t="shared" si="28"/>
        <v>1</v>
      </c>
      <c r="G593" s="7">
        <f t="shared" si="29"/>
        <v>4.9096683097779703</v>
      </c>
    </row>
    <row r="594" spans="1:7" ht="16" thickBot="1">
      <c r="A594" s="4">
        <v>587</v>
      </c>
      <c r="B594" s="4">
        <v>12.421211441721388</v>
      </c>
      <c r="C594" s="4">
        <v>20.620320096630998</v>
      </c>
      <c r="E594" s="2">
        <f t="shared" si="27"/>
        <v>0</v>
      </c>
      <c r="F594" s="2">
        <f t="shared" si="28"/>
        <v>1</v>
      </c>
      <c r="G594" s="7">
        <f t="shared" si="29"/>
        <v>8.1991086549096099</v>
      </c>
    </row>
    <row r="595" spans="1:7" ht="16" thickBot="1">
      <c r="A595" s="4">
        <v>588</v>
      </c>
      <c r="B595" s="4">
        <v>15.795486841298217</v>
      </c>
      <c r="C595" s="4">
        <v>40.940962838362331</v>
      </c>
      <c r="E595" s="2">
        <f t="shared" si="27"/>
        <v>0</v>
      </c>
      <c r="F595" s="2">
        <f t="shared" si="28"/>
        <v>1</v>
      </c>
      <c r="G595" s="7">
        <f t="shared" si="29"/>
        <v>25.145475997064114</v>
      </c>
    </row>
    <row r="596" spans="1:7" ht="16" thickBot="1">
      <c r="A596" s="4">
        <v>589</v>
      </c>
      <c r="B596" s="4">
        <v>25.355231644997058</v>
      </c>
      <c r="C596" s="4">
        <v>16.573767842483925</v>
      </c>
      <c r="E596" s="2">
        <f t="shared" si="27"/>
        <v>1</v>
      </c>
      <c r="F596" s="2">
        <f t="shared" si="28"/>
        <v>0</v>
      </c>
      <c r="G596" s="7">
        <f t="shared" si="29"/>
        <v>8.7814638025131337</v>
      </c>
    </row>
    <row r="597" spans="1:7" ht="16" thickBot="1">
      <c r="A597" s="4">
        <v>590</v>
      </c>
      <c r="B597" s="4">
        <v>17.035217142881674</v>
      </c>
      <c r="C597" s="4">
        <v>36.19194677513353</v>
      </c>
      <c r="E597" s="2">
        <f t="shared" si="27"/>
        <v>0</v>
      </c>
      <c r="F597" s="2">
        <f t="shared" si="28"/>
        <v>1</v>
      </c>
      <c r="G597" s="7">
        <f t="shared" si="29"/>
        <v>19.156729632251857</v>
      </c>
    </row>
    <row r="598" spans="1:7" ht="16" thickBot="1">
      <c r="A598" s="4">
        <v>591</v>
      </c>
      <c r="B598" s="4">
        <v>18.711102819657722</v>
      </c>
      <c r="C598" s="4">
        <v>36.714170785555623</v>
      </c>
      <c r="E598" s="2">
        <f t="shared" si="27"/>
        <v>0</v>
      </c>
      <c r="F598" s="2">
        <f t="shared" si="28"/>
        <v>1</v>
      </c>
      <c r="G598" s="7">
        <f t="shared" si="29"/>
        <v>18.003067965897902</v>
      </c>
    </row>
    <row r="599" spans="1:7" ht="16" thickBot="1">
      <c r="A599" s="4">
        <v>592</v>
      </c>
      <c r="B599" s="4">
        <v>22.142050544127539</v>
      </c>
      <c r="C599" s="4">
        <v>28.040876669265739</v>
      </c>
      <c r="E599" s="2">
        <f t="shared" si="27"/>
        <v>0</v>
      </c>
      <c r="F599" s="2">
        <f t="shared" si="28"/>
        <v>1</v>
      </c>
      <c r="G599" s="7">
        <f t="shared" si="29"/>
        <v>5.8988261251381999</v>
      </c>
    </row>
    <row r="600" spans="1:7" ht="16" thickBot="1">
      <c r="A600" s="4">
        <v>593</v>
      </c>
      <c r="B600" s="4">
        <v>14.520908292169281</v>
      </c>
      <c r="C600" s="4">
        <v>24.982245934428967</v>
      </c>
      <c r="E600" s="2">
        <f t="shared" si="27"/>
        <v>0</v>
      </c>
      <c r="F600" s="2">
        <f t="shared" si="28"/>
        <v>1</v>
      </c>
      <c r="G600" s="7">
        <f t="shared" si="29"/>
        <v>10.461337642259686</v>
      </c>
    </row>
    <row r="601" spans="1:7" ht="16" thickBot="1">
      <c r="A601" s="4">
        <v>594</v>
      </c>
      <c r="B601" s="4">
        <v>25.674386388719956</v>
      </c>
      <c r="C601" s="4">
        <v>30.554758428324309</v>
      </c>
      <c r="E601" s="2">
        <f t="shared" si="27"/>
        <v>0</v>
      </c>
      <c r="F601" s="2">
        <f t="shared" si="28"/>
        <v>1</v>
      </c>
      <c r="G601" s="7">
        <f t="shared" si="29"/>
        <v>4.8803720396043531</v>
      </c>
    </row>
    <row r="602" spans="1:7" ht="16" thickBot="1">
      <c r="A602" s="4">
        <v>595</v>
      </c>
      <c r="B602" s="4">
        <v>22.566371012787688</v>
      </c>
      <c r="C602" s="4">
        <v>29.398518973029802</v>
      </c>
      <c r="E602" s="2">
        <f t="shared" si="27"/>
        <v>0</v>
      </c>
      <c r="F602" s="2">
        <f t="shared" si="28"/>
        <v>1</v>
      </c>
      <c r="G602" s="7">
        <f t="shared" si="29"/>
        <v>6.8321479602421142</v>
      </c>
    </row>
    <row r="603" spans="1:7" ht="16" thickBot="1">
      <c r="A603" s="4">
        <v>596</v>
      </c>
      <c r="B603" s="4">
        <v>15.943622886492051</v>
      </c>
      <c r="C603" s="4">
        <v>40.475766895156241</v>
      </c>
      <c r="E603" s="2">
        <f t="shared" si="27"/>
        <v>0</v>
      </c>
      <c r="F603" s="2">
        <f t="shared" si="28"/>
        <v>1</v>
      </c>
      <c r="G603" s="7">
        <f t="shared" si="29"/>
        <v>24.53214400866419</v>
      </c>
    </row>
    <row r="604" spans="1:7" ht="16" thickBot="1">
      <c r="A604" s="4">
        <v>597</v>
      </c>
      <c r="B604" s="4">
        <v>12.013249604801473</v>
      </c>
      <c r="C604" s="4">
        <v>29.424936948346087</v>
      </c>
      <c r="E604" s="2">
        <f t="shared" si="27"/>
        <v>0</v>
      </c>
      <c r="F604" s="2">
        <f t="shared" si="28"/>
        <v>1</v>
      </c>
      <c r="G604" s="7">
        <f t="shared" si="29"/>
        <v>17.411687343544614</v>
      </c>
    </row>
    <row r="605" spans="1:7" ht="16" thickBot="1">
      <c r="A605" s="4">
        <v>598</v>
      </c>
      <c r="B605" s="4">
        <v>22.683888574762285</v>
      </c>
      <c r="C605" s="4">
        <v>34.884991388607432</v>
      </c>
      <c r="E605" s="2">
        <f t="shared" si="27"/>
        <v>0</v>
      </c>
      <c r="F605" s="2">
        <f t="shared" si="28"/>
        <v>1</v>
      </c>
      <c r="G605" s="7">
        <f t="shared" si="29"/>
        <v>12.201102813845146</v>
      </c>
    </row>
    <row r="606" spans="1:7" ht="16" thickBot="1">
      <c r="A606" s="4">
        <v>599</v>
      </c>
      <c r="B606" s="4">
        <v>13.946282877703325</v>
      </c>
      <c r="C606" s="4">
        <v>26.792662898610395</v>
      </c>
      <c r="E606" s="2">
        <f t="shared" si="27"/>
        <v>0</v>
      </c>
      <c r="F606" s="2">
        <f t="shared" si="28"/>
        <v>1</v>
      </c>
      <c r="G606" s="7">
        <f t="shared" si="29"/>
        <v>12.84638002090707</v>
      </c>
    </row>
    <row r="607" spans="1:7" ht="16" thickBot="1">
      <c r="A607" s="4">
        <v>600</v>
      </c>
      <c r="B607" s="4">
        <v>20.237414707374899</v>
      </c>
      <c r="C607" s="4">
        <v>29.305877010726949</v>
      </c>
      <c r="E607" s="2">
        <f t="shared" si="27"/>
        <v>0</v>
      </c>
      <c r="F607" s="2">
        <f t="shared" si="28"/>
        <v>1</v>
      </c>
      <c r="G607" s="7">
        <f t="shared" si="29"/>
        <v>9.0684623033520495</v>
      </c>
    </row>
    <row r="608" spans="1:7" ht="16" thickBot="1">
      <c r="A608" s="4">
        <v>601</v>
      </c>
      <c r="B608" s="4">
        <v>10.949421420220142</v>
      </c>
      <c r="C608" s="4">
        <v>35.259927925026901</v>
      </c>
      <c r="E608" s="2">
        <f t="shared" si="27"/>
        <v>0</v>
      </c>
      <c r="F608" s="2">
        <f t="shared" si="28"/>
        <v>1</v>
      </c>
      <c r="G608" s="7">
        <f t="shared" si="29"/>
        <v>24.31050650480676</v>
      </c>
    </row>
    <row r="609" spans="1:7" ht="16" thickBot="1">
      <c r="A609" s="4">
        <v>602</v>
      </c>
      <c r="B609" s="4">
        <v>28.563860259172682</v>
      </c>
      <c r="C609" s="4">
        <v>27.035008637394409</v>
      </c>
      <c r="E609" s="2">
        <f t="shared" si="27"/>
        <v>1</v>
      </c>
      <c r="F609" s="2">
        <f t="shared" si="28"/>
        <v>0</v>
      </c>
      <c r="G609" s="7">
        <f t="shared" si="29"/>
        <v>1.5288516217782728</v>
      </c>
    </row>
    <row r="610" spans="1:7" ht="16" thickBot="1">
      <c r="A610" s="4">
        <v>603</v>
      </c>
      <c r="B610" s="4">
        <v>7.8618220603130418</v>
      </c>
      <c r="C610" s="4">
        <v>26.317516145370234</v>
      </c>
      <c r="E610" s="2">
        <f t="shared" si="27"/>
        <v>0</v>
      </c>
      <c r="F610" s="2">
        <f t="shared" si="28"/>
        <v>1</v>
      </c>
      <c r="G610" s="7">
        <f t="shared" si="29"/>
        <v>18.455694085057193</v>
      </c>
    </row>
    <row r="611" spans="1:7" ht="16" thickBot="1">
      <c r="A611" s="4">
        <v>604</v>
      </c>
      <c r="B611" s="4">
        <v>12.781689953613871</v>
      </c>
      <c r="C611" s="4">
        <v>22.53242017170065</v>
      </c>
      <c r="E611" s="2">
        <f t="shared" si="27"/>
        <v>0</v>
      </c>
      <c r="F611" s="2">
        <f t="shared" si="28"/>
        <v>1</v>
      </c>
      <c r="G611" s="7">
        <f t="shared" si="29"/>
        <v>9.7507302180867796</v>
      </c>
    </row>
    <row r="612" spans="1:7" ht="16" thickBot="1">
      <c r="A612" s="4">
        <v>605</v>
      </c>
      <c r="B612" s="4">
        <v>15.133395926737995</v>
      </c>
      <c r="C612" s="4">
        <v>31.920963071060896</v>
      </c>
      <c r="E612" s="2">
        <f t="shared" si="27"/>
        <v>0</v>
      </c>
      <c r="F612" s="2">
        <f t="shared" si="28"/>
        <v>1</v>
      </c>
      <c r="G612" s="7">
        <f t="shared" si="29"/>
        <v>16.7875671443229</v>
      </c>
    </row>
    <row r="613" spans="1:7" ht="16" thickBot="1">
      <c r="A613" s="4">
        <v>606</v>
      </c>
      <c r="B613" s="4">
        <v>17.205426881502159</v>
      </c>
      <c r="C613" s="4">
        <v>24.509511879591134</v>
      </c>
      <c r="E613" s="2">
        <f t="shared" si="27"/>
        <v>0</v>
      </c>
      <c r="F613" s="2">
        <f t="shared" si="28"/>
        <v>1</v>
      </c>
      <c r="G613" s="7">
        <f t="shared" si="29"/>
        <v>7.3040849980889746</v>
      </c>
    </row>
    <row r="614" spans="1:7" ht="16" thickBot="1">
      <c r="A614" s="4">
        <v>607</v>
      </c>
      <c r="B614" s="4">
        <v>13.401994775514087</v>
      </c>
      <c r="C614" s="4">
        <v>28.118681506134223</v>
      </c>
      <c r="E614" s="2">
        <f t="shared" si="27"/>
        <v>0</v>
      </c>
      <c r="F614" s="2">
        <f t="shared" si="28"/>
        <v>1</v>
      </c>
      <c r="G614" s="7">
        <f t="shared" si="29"/>
        <v>14.716686730620136</v>
      </c>
    </row>
    <row r="615" spans="1:7" ht="16" thickBot="1">
      <c r="A615" s="4">
        <v>608</v>
      </c>
      <c r="B615" s="4">
        <v>20.705873118838177</v>
      </c>
      <c r="C615" s="4">
        <v>19.605568818639529</v>
      </c>
      <c r="E615" s="2">
        <f t="shared" si="27"/>
        <v>1</v>
      </c>
      <c r="F615" s="2">
        <f t="shared" si="28"/>
        <v>0</v>
      </c>
      <c r="G615" s="7">
        <f t="shared" si="29"/>
        <v>1.1003043001986477</v>
      </c>
    </row>
    <row r="616" spans="1:7" ht="16" thickBot="1">
      <c r="A616" s="4">
        <v>609</v>
      </c>
      <c r="B616" s="4">
        <v>9.1834907476063634</v>
      </c>
      <c r="C616" s="4">
        <v>26.753598685096165</v>
      </c>
      <c r="E616" s="2">
        <f t="shared" si="27"/>
        <v>0</v>
      </c>
      <c r="F616" s="2">
        <f t="shared" si="28"/>
        <v>1</v>
      </c>
      <c r="G616" s="7">
        <f t="shared" si="29"/>
        <v>17.570107937489801</v>
      </c>
    </row>
    <row r="617" spans="1:7" ht="16" thickBot="1">
      <c r="A617" s="4">
        <v>610</v>
      </c>
      <c r="B617" s="4">
        <v>16.034382379509402</v>
      </c>
      <c r="C617" s="4">
        <v>16.188216041571753</v>
      </c>
      <c r="E617" s="2">
        <f t="shared" si="27"/>
        <v>0</v>
      </c>
      <c r="F617" s="2">
        <f t="shared" si="28"/>
        <v>1</v>
      </c>
      <c r="G617" s="7">
        <f t="shared" si="29"/>
        <v>0.15383366206235038</v>
      </c>
    </row>
    <row r="618" spans="1:7" ht="16" thickBot="1">
      <c r="A618" s="4">
        <v>611</v>
      </c>
      <c r="B618" s="4">
        <v>36.701219691857069</v>
      </c>
      <c r="C618" s="4">
        <v>33.021810970831837</v>
      </c>
      <c r="E618" s="2">
        <f t="shared" si="27"/>
        <v>1</v>
      </c>
      <c r="F618" s="2">
        <f t="shared" si="28"/>
        <v>0</v>
      </c>
      <c r="G618" s="7">
        <f t="shared" si="29"/>
        <v>3.6794087210252329</v>
      </c>
    </row>
    <row r="619" spans="1:7" ht="16" thickBot="1">
      <c r="A619" s="4">
        <v>612</v>
      </c>
      <c r="B619" s="4">
        <v>18.239071395031846</v>
      </c>
      <c r="C619" s="4">
        <v>28.997985519276149</v>
      </c>
      <c r="E619" s="2">
        <f t="shared" si="27"/>
        <v>0</v>
      </c>
      <c r="F619" s="2">
        <f t="shared" si="28"/>
        <v>1</v>
      </c>
      <c r="G619" s="7">
        <f t="shared" si="29"/>
        <v>10.758914124244303</v>
      </c>
    </row>
    <row r="620" spans="1:7" ht="16" thickBot="1">
      <c r="A620" s="4">
        <v>613</v>
      </c>
      <c r="B620" s="4">
        <v>29.202822049431351</v>
      </c>
      <c r="C620" s="4">
        <v>25.636850822417983</v>
      </c>
      <c r="E620" s="2">
        <f t="shared" si="27"/>
        <v>1</v>
      </c>
      <c r="F620" s="2">
        <f t="shared" si="28"/>
        <v>0</v>
      </c>
      <c r="G620" s="7">
        <f t="shared" si="29"/>
        <v>3.5659712270133674</v>
      </c>
    </row>
    <row r="621" spans="1:7" ht="16" thickBot="1">
      <c r="A621" s="4">
        <v>614</v>
      </c>
      <c r="B621" s="4">
        <v>4.6958444112640532</v>
      </c>
      <c r="C621" s="4">
        <v>13.320098537456666</v>
      </c>
      <c r="E621" s="2">
        <f t="shared" si="27"/>
        <v>0</v>
      </c>
      <c r="F621" s="2">
        <f t="shared" si="28"/>
        <v>1</v>
      </c>
      <c r="G621" s="7">
        <f t="shared" si="29"/>
        <v>8.6242541261926124</v>
      </c>
    </row>
    <row r="622" spans="1:7" ht="16" thickBot="1">
      <c r="A622" s="4">
        <v>615</v>
      </c>
      <c r="B622" s="4">
        <v>11.749196149262193</v>
      </c>
      <c r="C622" s="4">
        <v>30.830921420445346</v>
      </c>
      <c r="E622" s="2">
        <f t="shared" si="27"/>
        <v>0</v>
      </c>
      <c r="F622" s="2">
        <f t="shared" si="28"/>
        <v>1</v>
      </c>
      <c r="G622" s="7">
        <f t="shared" si="29"/>
        <v>19.081725271183153</v>
      </c>
    </row>
    <row r="623" spans="1:7" ht="16" thickBot="1">
      <c r="A623" s="4">
        <v>616</v>
      </c>
      <c r="B623" s="4">
        <v>31.01834515098848</v>
      </c>
      <c r="C623" s="4">
        <v>32.46555425713558</v>
      </c>
      <c r="E623" s="2">
        <f t="shared" si="27"/>
        <v>0</v>
      </c>
      <c r="F623" s="2">
        <f t="shared" si="28"/>
        <v>1</v>
      </c>
      <c r="G623" s="7">
        <f t="shared" si="29"/>
        <v>1.4472091061470991</v>
      </c>
    </row>
    <row r="624" spans="1:7" ht="16" thickBot="1">
      <c r="A624" s="4">
        <v>617</v>
      </c>
      <c r="B624" s="4">
        <v>9.4172485135618107</v>
      </c>
      <c r="C624" s="4">
        <v>31.090031399861736</v>
      </c>
      <c r="E624" s="2">
        <f t="shared" si="27"/>
        <v>0</v>
      </c>
      <c r="F624" s="2">
        <f t="shared" si="28"/>
        <v>1</v>
      </c>
      <c r="G624" s="7">
        <f t="shared" si="29"/>
        <v>21.672782886299927</v>
      </c>
    </row>
    <row r="625" spans="1:7" ht="16" thickBot="1">
      <c r="A625" s="4">
        <v>618</v>
      </c>
      <c r="B625" s="4">
        <v>20.851466814769474</v>
      </c>
      <c r="C625" s="4">
        <v>27.146223231797141</v>
      </c>
      <c r="E625" s="2">
        <f t="shared" si="27"/>
        <v>0</v>
      </c>
      <c r="F625" s="2">
        <f t="shared" si="28"/>
        <v>1</v>
      </c>
      <c r="G625" s="7">
        <f t="shared" si="29"/>
        <v>6.2947564170276671</v>
      </c>
    </row>
    <row r="626" spans="1:7" ht="16" thickBot="1">
      <c r="A626" s="4">
        <v>619</v>
      </c>
      <c r="B626" s="4">
        <v>17.299038217283876</v>
      </c>
      <c r="C626" s="4">
        <v>29.50643645282581</v>
      </c>
      <c r="E626" s="2">
        <f t="shared" si="27"/>
        <v>0</v>
      </c>
      <c r="F626" s="2">
        <f t="shared" si="28"/>
        <v>1</v>
      </c>
      <c r="G626" s="7">
        <f t="shared" si="29"/>
        <v>12.207398235541934</v>
      </c>
    </row>
    <row r="627" spans="1:7" ht="16" thickBot="1">
      <c r="A627" s="4">
        <v>620</v>
      </c>
      <c r="B627" s="4">
        <v>10.711892207285544</v>
      </c>
      <c r="C627" s="4">
        <v>17.199811412604475</v>
      </c>
      <c r="E627" s="2">
        <f t="shared" si="27"/>
        <v>0</v>
      </c>
      <c r="F627" s="2">
        <f t="shared" si="28"/>
        <v>1</v>
      </c>
      <c r="G627" s="7">
        <f t="shared" si="29"/>
        <v>6.4879192053189314</v>
      </c>
    </row>
    <row r="628" spans="1:7" ht="16" thickBot="1">
      <c r="A628" s="4">
        <v>621</v>
      </c>
      <c r="B628" s="4">
        <v>6.6352559849790396</v>
      </c>
      <c r="C628" s="4">
        <v>24.809586889341247</v>
      </c>
      <c r="E628" s="2">
        <f t="shared" si="27"/>
        <v>0</v>
      </c>
      <c r="F628" s="2">
        <f t="shared" si="28"/>
        <v>1</v>
      </c>
      <c r="G628" s="7">
        <f t="shared" si="29"/>
        <v>18.174330904362208</v>
      </c>
    </row>
    <row r="629" spans="1:7" ht="16" thickBot="1">
      <c r="A629" s="4">
        <v>622</v>
      </c>
      <c r="B629" s="4">
        <v>26.574641262803055</v>
      </c>
      <c r="C629" s="4">
        <v>32.363226576202393</v>
      </c>
      <c r="E629" s="2">
        <f t="shared" si="27"/>
        <v>0</v>
      </c>
      <c r="F629" s="2">
        <f t="shared" si="28"/>
        <v>1</v>
      </c>
      <c r="G629" s="7">
        <f t="shared" si="29"/>
        <v>5.7885853133993379</v>
      </c>
    </row>
    <row r="630" spans="1:7" ht="16" thickBot="1">
      <c r="A630" s="4">
        <v>623</v>
      </c>
      <c r="B630" s="4">
        <v>27.944930497056404</v>
      </c>
      <c r="C630" s="4">
        <v>32.204899394044929</v>
      </c>
      <c r="E630" s="2">
        <f t="shared" si="27"/>
        <v>0</v>
      </c>
      <c r="F630" s="2">
        <f t="shared" si="28"/>
        <v>1</v>
      </c>
      <c r="G630" s="7">
        <f t="shared" si="29"/>
        <v>4.259968896988525</v>
      </c>
    </row>
    <row r="631" spans="1:7" ht="16" thickBot="1">
      <c r="A631" s="4">
        <v>624</v>
      </c>
      <c r="B631" s="4">
        <v>13.323828039722816</v>
      </c>
      <c r="C631" s="4">
        <v>22.791838345466481</v>
      </c>
      <c r="E631" s="2">
        <f t="shared" si="27"/>
        <v>0</v>
      </c>
      <c r="F631" s="2">
        <f t="shared" si="28"/>
        <v>1</v>
      </c>
      <c r="G631" s="7">
        <f t="shared" si="29"/>
        <v>9.4680103057436646</v>
      </c>
    </row>
    <row r="632" spans="1:7" ht="16" thickBot="1">
      <c r="A632" s="4">
        <v>625</v>
      </c>
      <c r="B632" s="4">
        <v>20.666751376654435</v>
      </c>
      <c r="C632" s="4">
        <v>37.992818398444477</v>
      </c>
      <c r="E632" s="2">
        <f t="shared" si="27"/>
        <v>0</v>
      </c>
      <c r="F632" s="2">
        <f t="shared" si="28"/>
        <v>1</v>
      </c>
      <c r="G632" s="7">
        <f t="shared" si="29"/>
        <v>17.326067021790042</v>
      </c>
    </row>
    <row r="633" spans="1:7" ht="16" thickBot="1">
      <c r="A633" s="4">
        <v>626</v>
      </c>
      <c r="B633" s="4">
        <v>20.328076463833689</v>
      </c>
      <c r="C633" s="4">
        <v>28.968628419672616</v>
      </c>
      <c r="E633" s="2">
        <f t="shared" si="27"/>
        <v>0</v>
      </c>
      <c r="F633" s="2">
        <f t="shared" si="28"/>
        <v>1</v>
      </c>
      <c r="G633" s="7">
        <f t="shared" si="29"/>
        <v>8.6405519558389265</v>
      </c>
    </row>
    <row r="634" spans="1:7" ht="16" thickBot="1">
      <c r="A634" s="4">
        <v>627</v>
      </c>
      <c r="B634" s="4">
        <v>11.380638203103938</v>
      </c>
      <c r="C634" s="4">
        <v>34.560766327496047</v>
      </c>
      <c r="E634" s="2">
        <f t="shared" si="27"/>
        <v>0</v>
      </c>
      <c r="F634" s="2">
        <f t="shared" si="28"/>
        <v>1</v>
      </c>
      <c r="G634" s="7">
        <f t="shared" si="29"/>
        <v>23.180128124392109</v>
      </c>
    </row>
    <row r="635" spans="1:7" ht="16" thickBot="1">
      <c r="A635" s="4">
        <v>628</v>
      </c>
      <c r="B635" s="4">
        <v>21.763466205203855</v>
      </c>
      <c r="C635" s="4">
        <v>31.955847080777882</v>
      </c>
      <c r="E635" s="2">
        <f t="shared" si="27"/>
        <v>0</v>
      </c>
      <c r="F635" s="2">
        <f t="shared" si="28"/>
        <v>1</v>
      </c>
      <c r="G635" s="7">
        <f t="shared" si="29"/>
        <v>10.192380875574027</v>
      </c>
    </row>
    <row r="636" spans="1:7" ht="16" thickBot="1">
      <c r="A636" s="4">
        <v>629</v>
      </c>
      <c r="B636" s="4">
        <v>13.429987550824972</v>
      </c>
      <c r="C636" s="4">
        <v>30.457712843896456</v>
      </c>
      <c r="E636" s="2">
        <f t="shared" si="27"/>
        <v>0</v>
      </c>
      <c r="F636" s="2">
        <f t="shared" si="28"/>
        <v>1</v>
      </c>
      <c r="G636" s="7">
        <f t="shared" si="29"/>
        <v>17.027725293071484</v>
      </c>
    </row>
    <row r="637" spans="1:7" ht="16" thickBot="1">
      <c r="A637" s="4">
        <v>630</v>
      </c>
      <c r="B637" s="4">
        <v>19.128217625159451</v>
      </c>
      <c r="C637" s="4">
        <v>25.343733680574957</v>
      </c>
      <c r="E637" s="2">
        <f t="shared" si="27"/>
        <v>0</v>
      </c>
      <c r="F637" s="2">
        <f t="shared" si="28"/>
        <v>1</v>
      </c>
      <c r="G637" s="7">
        <f t="shared" si="29"/>
        <v>6.215516055415506</v>
      </c>
    </row>
    <row r="638" spans="1:7" ht="16" thickBot="1">
      <c r="A638" s="4">
        <v>631</v>
      </c>
      <c r="B638" s="4">
        <v>13.136611958000504</v>
      </c>
      <c r="C638" s="4">
        <v>24.686343080685059</v>
      </c>
      <c r="E638" s="2">
        <f t="shared" si="27"/>
        <v>0</v>
      </c>
      <c r="F638" s="2">
        <f t="shared" si="28"/>
        <v>1</v>
      </c>
      <c r="G638" s="7">
        <f t="shared" si="29"/>
        <v>11.549731122684555</v>
      </c>
    </row>
    <row r="639" spans="1:7" ht="16" thickBot="1">
      <c r="A639" s="4">
        <v>632</v>
      </c>
      <c r="B639" s="4">
        <v>12.761880842025802</v>
      </c>
      <c r="C639" s="4">
        <v>40.359705347122457</v>
      </c>
      <c r="E639" s="2">
        <f t="shared" si="27"/>
        <v>0</v>
      </c>
      <c r="F639" s="2">
        <f t="shared" si="28"/>
        <v>1</v>
      </c>
      <c r="G639" s="7">
        <f t="shared" si="29"/>
        <v>27.597824505096654</v>
      </c>
    </row>
    <row r="640" spans="1:7" ht="16" thickBot="1">
      <c r="A640" s="4">
        <v>633</v>
      </c>
      <c r="B640" s="4">
        <v>34.853837415322509</v>
      </c>
      <c r="C640" s="4">
        <v>37.784695545620785</v>
      </c>
      <c r="E640" s="2">
        <f t="shared" si="27"/>
        <v>0</v>
      </c>
      <c r="F640" s="2">
        <f t="shared" si="28"/>
        <v>1</v>
      </c>
      <c r="G640" s="7">
        <f t="shared" si="29"/>
        <v>2.9308581302982759</v>
      </c>
    </row>
    <row r="641" spans="1:7" ht="16" thickBot="1">
      <c r="A641" s="4">
        <v>634</v>
      </c>
      <c r="B641" s="4">
        <v>9.2957547209783371</v>
      </c>
      <c r="C641" s="4">
        <v>26.262194020413837</v>
      </c>
      <c r="E641" s="2">
        <f t="shared" si="27"/>
        <v>0</v>
      </c>
      <c r="F641" s="2">
        <f t="shared" si="28"/>
        <v>1</v>
      </c>
      <c r="G641" s="7">
        <f t="shared" si="29"/>
        <v>16.9664392994355</v>
      </c>
    </row>
    <row r="642" spans="1:7" ht="16" thickBot="1">
      <c r="A642" s="4">
        <v>635</v>
      </c>
      <c r="B642" s="4">
        <v>12.876890666165641</v>
      </c>
      <c r="C642" s="4">
        <v>21.075115911112032</v>
      </c>
      <c r="E642" s="2">
        <f t="shared" si="27"/>
        <v>0</v>
      </c>
      <c r="F642" s="2">
        <f t="shared" si="28"/>
        <v>1</v>
      </c>
      <c r="G642" s="7">
        <f t="shared" si="29"/>
        <v>8.198225244946391</v>
      </c>
    </row>
    <row r="643" spans="1:7" ht="16" thickBot="1">
      <c r="A643" s="4">
        <v>636</v>
      </c>
      <c r="B643" s="4">
        <v>14.286464449048227</v>
      </c>
      <c r="C643" s="4">
        <v>18.173064021696483</v>
      </c>
      <c r="E643" s="2">
        <f t="shared" si="27"/>
        <v>0</v>
      </c>
      <c r="F643" s="2">
        <f t="shared" si="28"/>
        <v>1</v>
      </c>
      <c r="G643" s="7">
        <f t="shared" si="29"/>
        <v>3.8865995726482563</v>
      </c>
    </row>
    <row r="644" spans="1:7" ht="16" thickBot="1">
      <c r="A644" s="4">
        <v>637</v>
      </c>
      <c r="B644" s="4">
        <v>26.65746151996473</v>
      </c>
      <c r="C644" s="4">
        <v>28.044384418374168</v>
      </c>
      <c r="E644" s="2">
        <f t="shared" si="27"/>
        <v>0</v>
      </c>
      <c r="F644" s="2">
        <f t="shared" si="28"/>
        <v>1</v>
      </c>
      <c r="G644" s="7">
        <f t="shared" si="29"/>
        <v>1.3869228984094377</v>
      </c>
    </row>
    <row r="645" spans="1:7" ht="16" thickBot="1">
      <c r="A645" s="4">
        <v>638</v>
      </c>
      <c r="B645" s="4">
        <v>20.464774586621139</v>
      </c>
      <c r="C645" s="4">
        <v>32.88040167807894</v>
      </c>
      <c r="E645" s="2">
        <f t="shared" si="27"/>
        <v>0</v>
      </c>
      <c r="F645" s="2">
        <f t="shared" si="28"/>
        <v>1</v>
      </c>
      <c r="G645" s="7">
        <f t="shared" si="29"/>
        <v>12.4156270914578</v>
      </c>
    </row>
    <row r="646" spans="1:7" ht="16" thickBot="1">
      <c r="A646" s="4">
        <v>639</v>
      </c>
      <c r="B646" s="4">
        <v>19.25163241368546</v>
      </c>
      <c r="C646" s="4">
        <v>25.390337319083343</v>
      </c>
      <c r="E646" s="2">
        <f t="shared" si="27"/>
        <v>0</v>
      </c>
      <c r="F646" s="2">
        <f t="shared" si="28"/>
        <v>1</v>
      </c>
      <c r="G646" s="7">
        <f t="shared" si="29"/>
        <v>6.1387049053978835</v>
      </c>
    </row>
    <row r="647" spans="1:7" ht="16" thickBot="1">
      <c r="A647" s="4">
        <v>640</v>
      </c>
      <c r="B647" s="4">
        <v>22.285160748531744</v>
      </c>
      <c r="C647" s="4">
        <v>17.860672394439622</v>
      </c>
      <c r="E647" s="2">
        <f t="shared" si="27"/>
        <v>1</v>
      </c>
      <c r="F647" s="2">
        <f t="shared" si="28"/>
        <v>0</v>
      </c>
      <c r="G647" s="7">
        <f t="shared" si="29"/>
        <v>4.4244883540921229</v>
      </c>
    </row>
    <row r="648" spans="1:7" ht="16" thickBot="1">
      <c r="A648" s="4">
        <v>641</v>
      </c>
      <c r="B648" s="4">
        <v>17.908080098618061</v>
      </c>
      <c r="C648" s="4">
        <v>32.619753258921662</v>
      </c>
      <c r="E648" s="2">
        <f t="shared" ref="E648:E711" si="30">IF(B648&gt;C648, 1, 0)</f>
        <v>0</v>
      </c>
      <c r="F648" s="2">
        <f t="shared" ref="F648:F711" si="31">IF(B648&lt;C648, 1, 0)</f>
        <v>1</v>
      </c>
      <c r="G648" s="7">
        <f t="shared" ref="G648:G711" si="32">IF(B648&gt;C648,B648-C648,C648-B648)</f>
        <v>14.711673160303601</v>
      </c>
    </row>
    <row r="649" spans="1:7" ht="16" thickBot="1">
      <c r="A649" s="4">
        <v>642</v>
      </c>
      <c r="B649" s="4">
        <v>14.638378669339724</v>
      </c>
      <c r="C649" s="4">
        <v>23.567040729959697</v>
      </c>
      <c r="E649" s="2">
        <f t="shared" si="30"/>
        <v>0</v>
      </c>
      <c r="F649" s="2">
        <f t="shared" si="31"/>
        <v>1</v>
      </c>
      <c r="G649" s="7">
        <f t="shared" si="32"/>
        <v>8.9286620606199723</v>
      </c>
    </row>
    <row r="650" spans="1:7" ht="16" thickBot="1">
      <c r="A650" s="4">
        <v>643</v>
      </c>
      <c r="B650" s="4">
        <v>10.603322007360351</v>
      </c>
      <c r="C650" s="4">
        <v>19.686788502428961</v>
      </c>
      <c r="E650" s="2">
        <f t="shared" si="30"/>
        <v>0</v>
      </c>
      <c r="F650" s="2">
        <f t="shared" si="31"/>
        <v>1</v>
      </c>
      <c r="G650" s="7">
        <f t="shared" si="32"/>
        <v>9.0834664950686097</v>
      </c>
    </row>
    <row r="651" spans="1:7" ht="16" thickBot="1">
      <c r="A651" s="4">
        <v>644</v>
      </c>
      <c r="B651" s="4">
        <v>11.140443674695081</v>
      </c>
      <c r="C651" s="4">
        <v>16.371833216445303</v>
      </c>
      <c r="E651" s="2">
        <f t="shared" si="30"/>
        <v>0</v>
      </c>
      <c r="F651" s="2">
        <f t="shared" si="31"/>
        <v>1</v>
      </c>
      <c r="G651" s="7">
        <f t="shared" si="32"/>
        <v>5.2313895417502216</v>
      </c>
    </row>
    <row r="652" spans="1:7" ht="16" thickBot="1">
      <c r="A652" s="4">
        <v>645</v>
      </c>
      <c r="B652" s="4">
        <v>10.493409394469172</v>
      </c>
      <c r="C652" s="4">
        <v>35.178953671190655</v>
      </c>
      <c r="E652" s="2">
        <f t="shared" si="30"/>
        <v>0</v>
      </c>
      <c r="F652" s="2">
        <f t="shared" si="31"/>
        <v>1</v>
      </c>
      <c r="G652" s="7">
        <f t="shared" si="32"/>
        <v>24.685544276721483</v>
      </c>
    </row>
    <row r="653" spans="1:7" ht="16" thickBot="1">
      <c r="A653" s="4">
        <v>646</v>
      </c>
      <c r="B653" s="4">
        <v>13.250198692317031</v>
      </c>
      <c r="C653" s="4">
        <v>19.124583584105089</v>
      </c>
      <c r="E653" s="2">
        <f t="shared" si="30"/>
        <v>0</v>
      </c>
      <c r="F653" s="2">
        <f t="shared" si="31"/>
        <v>1</v>
      </c>
      <c r="G653" s="7">
        <f t="shared" si="32"/>
        <v>5.8743848917880577</v>
      </c>
    </row>
    <row r="654" spans="1:7" ht="16" thickBot="1">
      <c r="A654" s="4">
        <v>647</v>
      </c>
      <c r="B654" s="4">
        <v>16.363577071659908</v>
      </c>
      <c r="C654" s="4">
        <v>31.80225929584789</v>
      </c>
      <c r="E654" s="2">
        <f t="shared" si="30"/>
        <v>0</v>
      </c>
      <c r="F654" s="2">
        <f t="shared" si="31"/>
        <v>1</v>
      </c>
      <c r="G654" s="7">
        <f t="shared" si="32"/>
        <v>15.438682224187982</v>
      </c>
    </row>
    <row r="655" spans="1:7" ht="16" thickBot="1">
      <c r="A655" s="4">
        <v>648</v>
      </c>
      <c r="B655" s="4">
        <v>8.9668688685686782</v>
      </c>
      <c r="C655" s="4">
        <v>23.558483711664415</v>
      </c>
      <c r="E655" s="2">
        <f t="shared" si="30"/>
        <v>0</v>
      </c>
      <c r="F655" s="2">
        <f t="shared" si="31"/>
        <v>1</v>
      </c>
      <c r="G655" s="7">
        <f t="shared" si="32"/>
        <v>14.591614843095737</v>
      </c>
    </row>
    <row r="656" spans="1:7" ht="16" thickBot="1">
      <c r="A656" s="4">
        <v>649</v>
      </c>
      <c r="B656" s="4">
        <v>24.74039409584714</v>
      </c>
      <c r="C656" s="4">
        <v>33.817057779618544</v>
      </c>
      <c r="E656" s="2">
        <f t="shared" si="30"/>
        <v>0</v>
      </c>
      <c r="F656" s="2">
        <f t="shared" si="31"/>
        <v>1</v>
      </c>
      <c r="G656" s="7">
        <f t="shared" si="32"/>
        <v>9.0766636837714039</v>
      </c>
    </row>
    <row r="657" spans="1:7" ht="16" thickBot="1">
      <c r="A657" s="4">
        <v>650</v>
      </c>
      <c r="B657" s="4">
        <v>17.813781085337133</v>
      </c>
      <c r="C657" s="4">
        <v>35.712598717490742</v>
      </c>
      <c r="E657" s="2">
        <f t="shared" si="30"/>
        <v>0</v>
      </c>
      <c r="F657" s="2">
        <f t="shared" si="31"/>
        <v>1</v>
      </c>
      <c r="G657" s="7">
        <f t="shared" si="32"/>
        <v>17.898817632153609</v>
      </c>
    </row>
    <row r="658" spans="1:7" ht="16" thickBot="1">
      <c r="A658" s="4">
        <v>651</v>
      </c>
      <c r="B658" s="4">
        <v>9.1064900916575109</v>
      </c>
      <c r="C658" s="4">
        <v>33.652608294065281</v>
      </c>
      <c r="E658" s="2">
        <f t="shared" si="30"/>
        <v>0</v>
      </c>
      <c r="F658" s="2">
        <f t="shared" si="31"/>
        <v>1</v>
      </c>
      <c r="G658" s="7">
        <f t="shared" si="32"/>
        <v>24.546118202407769</v>
      </c>
    </row>
    <row r="659" spans="1:7" ht="16" thickBot="1">
      <c r="A659" s="4">
        <v>652</v>
      </c>
      <c r="B659" s="4">
        <v>19.58463090761547</v>
      </c>
      <c r="C659" s="4">
        <v>31.040074884925104</v>
      </c>
      <c r="E659" s="2">
        <f t="shared" si="30"/>
        <v>0</v>
      </c>
      <c r="F659" s="2">
        <f t="shared" si="31"/>
        <v>1</v>
      </c>
      <c r="G659" s="7">
        <f t="shared" si="32"/>
        <v>11.455443977309635</v>
      </c>
    </row>
    <row r="660" spans="1:7" ht="16" thickBot="1">
      <c r="A660" s="4">
        <v>653</v>
      </c>
      <c r="B660" s="4">
        <v>11.58953992933599</v>
      </c>
      <c r="C660" s="4">
        <v>28.80647636268391</v>
      </c>
      <c r="E660" s="2">
        <f t="shared" si="30"/>
        <v>0</v>
      </c>
      <c r="F660" s="2">
        <f t="shared" si="31"/>
        <v>1</v>
      </c>
      <c r="G660" s="7">
        <f t="shared" si="32"/>
        <v>17.216936433347918</v>
      </c>
    </row>
    <row r="661" spans="1:7" ht="16" thickBot="1">
      <c r="A661" s="4">
        <v>654</v>
      </c>
      <c r="B661" s="4">
        <v>16.359458598319961</v>
      </c>
      <c r="C661" s="4">
        <v>23.009788254500844</v>
      </c>
      <c r="E661" s="2">
        <f t="shared" si="30"/>
        <v>0</v>
      </c>
      <c r="F661" s="2">
        <f t="shared" si="31"/>
        <v>1</v>
      </c>
      <c r="G661" s="7">
        <f t="shared" si="32"/>
        <v>6.6503296561808831</v>
      </c>
    </row>
    <row r="662" spans="1:7" ht="16" thickBot="1">
      <c r="A662" s="4">
        <v>655</v>
      </c>
      <c r="B662" s="4">
        <v>27.24083138475887</v>
      </c>
      <c r="C662" s="4">
        <v>36.858978365002187</v>
      </c>
      <c r="E662" s="2">
        <f t="shared" si="30"/>
        <v>0</v>
      </c>
      <c r="F662" s="2">
        <f t="shared" si="31"/>
        <v>1</v>
      </c>
      <c r="G662" s="7">
        <f t="shared" si="32"/>
        <v>9.618146980243317</v>
      </c>
    </row>
    <row r="663" spans="1:7" ht="16" thickBot="1">
      <c r="A663" s="4">
        <v>656</v>
      </c>
      <c r="B663" s="4">
        <v>33.551009673907352</v>
      </c>
      <c r="C663" s="4">
        <v>17.209931600080502</v>
      </c>
      <c r="E663" s="2">
        <f t="shared" si="30"/>
        <v>1</v>
      </c>
      <c r="F663" s="2">
        <f t="shared" si="31"/>
        <v>0</v>
      </c>
      <c r="G663" s="7">
        <f t="shared" si="32"/>
        <v>16.34107807382685</v>
      </c>
    </row>
    <row r="664" spans="1:7" ht="16" thickBot="1">
      <c r="A664" s="4">
        <v>657</v>
      </c>
      <c r="B664" s="4">
        <v>18.828525255530813</v>
      </c>
      <c r="C664" s="4">
        <v>35.291383489057345</v>
      </c>
      <c r="E664" s="2">
        <f t="shared" si="30"/>
        <v>0</v>
      </c>
      <c r="F664" s="2">
        <f t="shared" si="31"/>
        <v>1</v>
      </c>
      <c r="G664" s="7">
        <f t="shared" si="32"/>
        <v>16.462858233526532</v>
      </c>
    </row>
    <row r="665" spans="1:7" ht="16" thickBot="1">
      <c r="A665" s="4">
        <v>658</v>
      </c>
      <c r="B665" s="4">
        <v>18.94694741183692</v>
      </c>
      <c r="C665" s="4">
        <v>16.578459535213042</v>
      </c>
      <c r="E665" s="2">
        <f t="shared" si="30"/>
        <v>1</v>
      </c>
      <c r="F665" s="2">
        <f t="shared" si="31"/>
        <v>0</v>
      </c>
      <c r="G665" s="7">
        <f t="shared" si="32"/>
        <v>2.3684878766238775</v>
      </c>
    </row>
    <row r="666" spans="1:7" ht="16" thickBot="1">
      <c r="A666" s="4">
        <v>659</v>
      </c>
      <c r="B666" s="4">
        <v>11.30736204495898</v>
      </c>
      <c r="C666" s="4">
        <v>25.002037714736517</v>
      </c>
      <c r="E666" s="2">
        <f t="shared" si="30"/>
        <v>0</v>
      </c>
      <c r="F666" s="2">
        <f t="shared" si="31"/>
        <v>1</v>
      </c>
      <c r="G666" s="7">
        <f t="shared" si="32"/>
        <v>13.694675669777537</v>
      </c>
    </row>
    <row r="667" spans="1:7" ht="16" thickBot="1">
      <c r="A667" s="4">
        <v>660</v>
      </c>
      <c r="B667" s="4">
        <v>6.1020635507954228</v>
      </c>
      <c r="C667" s="4">
        <v>22.937562031147383</v>
      </c>
      <c r="E667" s="2">
        <f t="shared" si="30"/>
        <v>0</v>
      </c>
      <c r="F667" s="2">
        <f t="shared" si="31"/>
        <v>1</v>
      </c>
      <c r="G667" s="7">
        <f t="shared" si="32"/>
        <v>16.835498480351959</v>
      </c>
    </row>
    <row r="668" spans="1:7" ht="16" thickBot="1">
      <c r="A668" s="4">
        <v>661</v>
      </c>
      <c r="B668" s="4">
        <v>12.970632061378019</v>
      </c>
      <c r="C668" s="4">
        <v>33.193848458691235</v>
      </c>
      <c r="E668" s="2">
        <f t="shared" si="30"/>
        <v>0</v>
      </c>
      <c r="F668" s="2">
        <f t="shared" si="31"/>
        <v>1</v>
      </c>
      <c r="G668" s="7">
        <f t="shared" si="32"/>
        <v>20.223216397313216</v>
      </c>
    </row>
    <row r="669" spans="1:7" ht="16" thickBot="1">
      <c r="A669" s="4">
        <v>662</v>
      </c>
      <c r="B669" s="4">
        <v>15.78640398601453</v>
      </c>
      <c r="C669" s="4">
        <v>28.609429603149703</v>
      </c>
      <c r="E669" s="2">
        <f t="shared" si="30"/>
        <v>0</v>
      </c>
      <c r="F669" s="2">
        <f t="shared" si="31"/>
        <v>1</v>
      </c>
      <c r="G669" s="7">
        <f t="shared" si="32"/>
        <v>12.823025617135173</v>
      </c>
    </row>
    <row r="670" spans="1:7" ht="16" thickBot="1">
      <c r="A670" s="4">
        <v>663</v>
      </c>
      <c r="B670" s="4">
        <v>18.059829741708082</v>
      </c>
      <c r="C670" s="4">
        <v>31.913586393016374</v>
      </c>
      <c r="E670" s="2">
        <f t="shared" si="30"/>
        <v>0</v>
      </c>
      <c r="F670" s="2">
        <f t="shared" si="31"/>
        <v>1</v>
      </c>
      <c r="G670" s="7">
        <f t="shared" si="32"/>
        <v>13.853756651308291</v>
      </c>
    </row>
    <row r="671" spans="1:7" ht="16" thickBot="1">
      <c r="A671" s="4">
        <v>664</v>
      </c>
      <c r="B671" s="4">
        <v>28.608456519003301</v>
      </c>
      <c r="C671" s="4">
        <v>33.248027956510775</v>
      </c>
      <c r="E671" s="2">
        <f t="shared" si="30"/>
        <v>0</v>
      </c>
      <c r="F671" s="2">
        <f t="shared" si="31"/>
        <v>1</v>
      </c>
      <c r="G671" s="7">
        <f t="shared" si="32"/>
        <v>4.6395714375074739</v>
      </c>
    </row>
    <row r="672" spans="1:7" ht="16" thickBot="1">
      <c r="A672" s="4">
        <v>665</v>
      </c>
      <c r="B672" s="4">
        <v>11.672889870808996</v>
      </c>
      <c r="C672" s="4">
        <v>15.337691850911808</v>
      </c>
      <c r="E672" s="2">
        <f t="shared" si="30"/>
        <v>0</v>
      </c>
      <c r="F672" s="2">
        <f t="shared" si="31"/>
        <v>1</v>
      </c>
      <c r="G672" s="7">
        <f t="shared" si="32"/>
        <v>3.664801980102812</v>
      </c>
    </row>
    <row r="673" spans="1:7" ht="16" thickBot="1">
      <c r="A673" s="4">
        <v>666</v>
      </c>
      <c r="B673" s="4">
        <v>19.329878370860964</v>
      </c>
      <c r="C673" s="4">
        <v>29.313906990540801</v>
      </c>
      <c r="E673" s="2">
        <f t="shared" si="30"/>
        <v>0</v>
      </c>
      <c r="F673" s="2">
        <f t="shared" si="31"/>
        <v>1</v>
      </c>
      <c r="G673" s="7">
        <f t="shared" si="32"/>
        <v>9.9840286196798367</v>
      </c>
    </row>
    <row r="674" spans="1:7" ht="16" thickBot="1">
      <c r="A674" s="4">
        <v>667</v>
      </c>
      <c r="B674" s="4">
        <v>17.072376140232457</v>
      </c>
      <c r="C674" s="4">
        <v>20.666310062934883</v>
      </c>
      <c r="E674" s="2">
        <f t="shared" si="30"/>
        <v>0</v>
      </c>
      <c r="F674" s="2">
        <f t="shared" si="31"/>
        <v>1</v>
      </c>
      <c r="G674" s="7">
        <f t="shared" si="32"/>
        <v>3.5939339227024263</v>
      </c>
    </row>
    <row r="675" spans="1:7" ht="16" thickBot="1">
      <c r="A675" s="4">
        <v>668</v>
      </c>
      <c r="B675" s="4">
        <v>14.888029760606857</v>
      </c>
      <c r="C675" s="4">
        <v>26.905707603210054</v>
      </c>
      <c r="E675" s="2">
        <f t="shared" si="30"/>
        <v>0</v>
      </c>
      <c r="F675" s="2">
        <f t="shared" si="31"/>
        <v>1</v>
      </c>
      <c r="G675" s="7">
        <f t="shared" si="32"/>
        <v>12.017677842603197</v>
      </c>
    </row>
    <row r="676" spans="1:7" ht="16" thickBot="1">
      <c r="A676" s="4">
        <v>669</v>
      </c>
      <c r="B676" s="4">
        <v>26.294519691983616</v>
      </c>
      <c r="C676" s="4">
        <v>42.407026686324897</v>
      </c>
      <c r="E676" s="2">
        <f t="shared" si="30"/>
        <v>0</v>
      </c>
      <c r="F676" s="2">
        <f t="shared" si="31"/>
        <v>1</v>
      </c>
      <c r="G676" s="7">
        <f t="shared" si="32"/>
        <v>16.112506994341281</v>
      </c>
    </row>
    <row r="677" spans="1:7" ht="16" thickBot="1">
      <c r="A677" s="4">
        <v>670</v>
      </c>
      <c r="B677" s="4">
        <v>13.129938034066862</v>
      </c>
      <c r="C677" s="4">
        <v>22.974292598794271</v>
      </c>
      <c r="E677" s="2">
        <f t="shared" si="30"/>
        <v>0</v>
      </c>
      <c r="F677" s="2">
        <f t="shared" si="31"/>
        <v>1</v>
      </c>
      <c r="G677" s="7">
        <f t="shared" si="32"/>
        <v>9.8443545647274089</v>
      </c>
    </row>
    <row r="678" spans="1:7" ht="16" thickBot="1">
      <c r="A678" s="4">
        <v>671</v>
      </c>
      <c r="B678" s="4">
        <v>22.505533319420966</v>
      </c>
      <c r="C678" s="4">
        <v>31.152752829756125</v>
      </c>
      <c r="E678" s="2">
        <f t="shared" si="30"/>
        <v>0</v>
      </c>
      <c r="F678" s="2">
        <f t="shared" si="31"/>
        <v>1</v>
      </c>
      <c r="G678" s="7">
        <f t="shared" si="32"/>
        <v>8.6472195103351588</v>
      </c>
    </row>
    <row r="679" spans="1:7" ht="16" thickBot="1">
      <c r="A679" s="4">
        <v>672</v>
      </c>
      <c r="B679" s="4">
        <v>13.800686978418238</v>
      </c>
      <c r="C679" s="4">
        <v>17.076444135339599</v>
      </c>
      <c r="E679" s="2">
        <f t="shared" si="30"/>
        <v>0</v>
      </c>
      <c r="F679" s="2">
        <f t="shared" si="31"/>
        <v>1</v>
      </c>
      <c r="G679" s="7">
        <f t="shared" si="32"/>
        <v>3.2757571569213617</v>
      </c>
    </row>
    <row r="680" spans="1:7" ht="16" thickBot="1">
      <c r="A680" s="4">
        <v>673</v>
      </c>
      <c r="B680" s="4">
        <v>26.888151908268888</v>
      </c>
      <c r="C680" s="4">
        <v>31.405010674782439</v>
      </c>
      <c r="E680" s="2">
        <f t="shared" si="30"/>
        <v>0</v>
      </c>
      <c r="F680" s="2">
        <f t="shared" si="31"/>
        <v>1</v>
      </c>
      <c r="G680" s="7">
        <f t="shared" si="32"/>
        <v>4.5168587665135504</v>
      </c>
    </row>
    <row r="681" spans="1:7" ht="16" thickBot="1">
      <c r="A681" s="4">
        <v>674</v>
      </c>
      <c r="B681" s="4">
        <v>14.843139339132144</v>
      </c>
      <c r="C681" s="4">
        <v>12.161935479791159</v>
      </c>
      <c r="E681" s="2">
        <f t="shared" si="30"/>
        <v>1</v>
      </c>
      <c r="F681" s="2">
        <f t="shared" si="31"/>
        <v>0</v>
      </c>
      <c r="G681" s="7">
        <f t="shared" si="32"/>
        <v>2.6812038593409842</v>
      </c>
    </row>
    <row r="682" spans="1:7" ht="16" thickBot="1">
      <c r="A682" s="4">
        <v>675</v>
      </c>
      <c r="B682" s="4">
        <v>21.613098629667554</v>
      </c>
      <c r="C682" s="4">
        <v>9.9881322078870589</v>
      </c>
      <c r="E682" s="2">
        <f t="shared" si="30"/>
        <v>1</v>
      </c>
      <c r="F682" s="2">
        <f t="shared" si="31"/>
        <v>0</v>
      </c>
      <c r="G682" s="7">
        <f t="shared" si="32"/>
        <v>11.624966421780496</v>
      </c>
    </row>
    <row r="683" spans="1:7" ht="16" thickBot="1">
      <c r="A683" s="4">
        <v>676</v>
      </c>
      <c r="B683" s="4">
        <v>17.983201836942015</v>
      </c>
      <c r="C683" s="4">
        <v>29.651085558544708</v>
      </c>
      <c r="E683" s="2">
        <f t="shared" si="30"/>
        <v>0</v>
      </c>
      <c r="F683" s="2">
        <f t="shared" si="31"/>
        <v>1</v>
      </c>
      <c r="G683" s="7">
        <f t="shared" si="32"/>
        <v>11.667883721602692</v>
      </c>
    </row>
    <row r="684" spans="1:7" ht="16" thickBot="1">
      <c r="A684" s="4">
        <v>677</v>
      </c>
      <c r="B684" s="4">
        <v>17.348647220630479</v>
      </c>
      <c r="C684" s="4">
        <v>26.318081326420845</v>
      </c>
      <c r="E684" s="2">
        <f t="shared" si="30"/>
        <v>0</v>
      </c>
      <c r="F684" s="2">
        <f t="shared" si="31"/>
        <v>1</v>
      </c>
      <c r="G684" s="7">
        <f t="shared" si="32"/>
        <v>8.9694341057903664</v>
      </c>
    </row>
    <row r="685" spans="1:7" ht="16" thickBot="1">
      <c r="A685" s="4">
        <v>678</v>
      </c>
      <c r="B685" s="4">
        <v>27.60057988296975</v>
      </c>
      <c r="C685" s="4">
        <v>36.53826334367605</v>
      </c>
      <c r="E685" s="2">
        <f t="shared" si="30"/>
        <v>0</v>
      </c>
      <c r="F685" s="2">
        <f t="shared" si="31"/>
        <v>1</v>
      </c>
      <c r="G685" s="7">
        <f t="shared" si="32"/>
        <v>8.9376834607062996</v>
      </c>
    </row>
    <row r="686" spans="1:7" ht="16" thickBot="1">
      <c r="A686" s="4">
        <v>679</v>
      </c>
      <c r="B686" s="4">
        <v>13.253965791549547</v>
      </c>
      <c r="C686" s="4">
        <v>45.992494665025944</v>
      </c>
      <c r="E686" s="2">
        <f t="shared" si="30"/>
        <v>0</v>
      </c>
      <c r="F686" s="2">
        <f t="shared" si="31"/>
        <v>1</v>
      </c>
      <c r="G686" s="7">
        <f t="shared" si="32"/>
        <v>32.738528873476398</v>
      </c>
    </row>
    <row r="687" spans="1:7" ht="16" thickBot="1">
      <c r="A687" s="4">
        <v>680</v>
      </c>
      <c r="B687" s="4">
        <v>11.237684803791574</v>
      </c>
      <c r="C687" s="4">
        <v>28.733445462206472</v>
      </c>
      <c r="E687" s="2">
        <f t="shared" si="30"/>
        <v>0</v>
      </c>
      <c r="F687" s="2">
        <f t="shared" si="31"/>
        <v>1</v>
      </c>
      <c r="G687" s="7">
        <f t="shared" si="32"/>
        <v>17.495760658414898</v>
      </c>
    </row>
    <row r="688" spans="1:7" ht="16" thickBot="1">
      <c r="A688" s="4">
        <v>681</v>
      </c>
      <c r="B688" s="4">
        <v>17.82822636730506</v>
      </c>
      <c r="C688" s="4">
        <v>35.215997788967258</v>
      </c>
      <c r="E688" s="2">
        <f t="shared" si="30"/>
        <v>0</v>
      </c>
      <c r="F688" s="2">
        <f t="shared" si="31"/>
        <v>1</v>
      </c>
      <c r="G688" s="7">
        <f t="shared" si="32"/>
        <v>17.387771421662197</v>
      </c>
    </row>
    <row r="689" spans="1:7" ht="16" thickBot="1">
      <c r="A689" s="4">
        <v>682</v>
      </c>
      <c r="B689" s="4">
        <v>10.393721598695665</v>
      </c>
      <c r="C689" s="4">
        <v>26.097990537155411</v>
      </c>
      <c r="E689" s="2">
        <f t="shared" si="30"/>
        <v>0</v>
      </c>
      <c r="F689" s="2">
        <f t="shared" si="31"/>
        <v>1</v>
      </c>
      <c r="G689" s="7">
        <f t="shared" si="32"/>
        <v>15.704268938459746</v>
      </c>
    </row>
    <row r="690" spans="1:7" ht="16" thickBot="1">
      <c r="A690" s="4">
        <v>683</v>
      </c>
      <c r="B690" s="4">
        <v>17.420469619343503</v>
      </c>
      <c r="C690" s="4">
        <v>30.171582840786535</v>
      </c>
      <c r="E690" s="2">
        <f t="shared" si="30"/>
        <v>0</v>
      </c>
      <c r="F690" s="2">
        <f t="shared" si="31"/>
        <v>1</v>
      </c>
      <c r="G690" s="7">
        <f t="shared" si="32"/>
        <v>12.751113221443031</v>
      </c>
    </row>
    <row r="691" spans="1:7" ht="16" thickBot="1">
      <c r="A691" s="4">
        <v>684</v>
      </c>
      <c r="B691" s="4">
        <v>20.212247144708591</v>
      </c>
      <c r="C691" s="4">
        <v>38.91483781111085</v>
      </c>
      <c r="E691" s="2">
        <f t="shared" si="30"/>
        <v>0</v>
      </c>
      <c r="F691" s="2">
        <f t="shared" si="31"/>
        <v>1</v>
      </c>
      <c r="G691" s="7">
        <f t="shared" si="32"/>
        <v>18.702590666402259</v>
      </c>
    </row>
    <row r="692" spans="1:7" ht="16" thickBot="1">
      <c r="A692" s="4">
        <v>685</v>
      </c>
      <c r="B692" s="4">
        <v>28.774972675931394</v>
      </c>
      <c r="C692" s="4">
        <v>28.414343972653434</v>
      </c>
      <c r="E692" s="2">
        <f t="shared" si="30"/>
        <v>1</v>
      </c>
      <c r="F692" s="2">
        <f t="shared" si="31"/>
        <v>0</v>
      </c>
      <c r="G692" s="7">
        <f t="shared" si="32"/>
        <v>0.36062870327796048</v>
      </c>
    </row>
    <row r="693" spans="1:7" ht="16" thickBot="1">
      <c r="A693" s="4">
        <v>686</v>
      </c>
      <c r="B693" s="4">
        <v>14.924324557797808</v>
      </c>
      <c r="C693" s="4">
        <v>36.272459773668132</v>
      </c>
      <c r="E693" s="2">
        <f t="shared" si="30"/>
        <v>0</v>
      </c>
      <c r="F693" s="2">
        <f t="shared" si="31"/>
        <v>1</v>
      </c>
      <c r="G693" s="7">
        <f t="shared" si="32"/>
        <v>21.348135215870322</v>
      </c>
    </row>
    <row r="694" spans="1:7" ht="16" thickBot="1">
      <c r="A694" s="4">
        <v>687</v>
      </c>
      <c r="B694" s="4">
        <v>26.341232972424422</v>
      </c>
      <c r="C694" s="4">
        <v>23.707080965858712</v>
      </c>
      <c r="E694" s="2">
        <f t="shared" si="30"/>
        <v>1</v>
      </c>
      <c r="F694" s="2">
        <f t="shared" si="31"/>
        <v>0</v>
      </c>
      <c r="G694" s="7">
        <f t="shared" si="32"/>
        <v>2.63415200656571</v>
      </c>
    </row>
    <row r="695" spans="1:7" ht="16" thickBot="1">
      <c r="A695" s="4">
        <v>688</v>
      </c>
      <c r="B695" s="4">
        <v>9.8234476943471307</v>
      </c>
      <c r="C695" s="4">
        <v>27.227452657351677</v>
      </c>
      <c r="E695" s="2">
        <f t="shared" si="30"/>
        <v>0</v>
      </c>
      <c r="F695" s="2">
        <f t="shared" si="31"/>
        <v>1</v>
      </c>
      <c r="G695" s="7">
        <f t="shared" si="32"/>
        <v>17.404004963004546</v>
      </c>
    </row>
    <row r="696" spans="1:7" ht="16" thickBot="1">
      <c r="A696" s="4">
        <v>689</v>
      </c>
      <c r="B696" s="4">
        <v>6.3118952460750322</v>
      </c>
      <c r="C696" s="4">
        <v>10.059374297892987</v>
      </c>
      <c r="E696" s="2">
        <f t="shared" si="30"/>
        <v>0</v>
      </c>
      <c r="F696" s="2">
        <f t="shared" si="31"/>
        <v>1</v>
      </c>
      <c r="G696" s="7">
        <f t="shared" si="32"/>
        <v>3.7474790518179546</v>
      </c>
    </row>
    <row r="697" spans="1:7" ht="16" thickBot="1">
      <c r="A697" s="4">
        <v>690</v>
      </c>
      <c r="B697" s="4">
        <v>3.5541064047490138</v>
      </c>
      <c r="C697" s="4">
        <v>18.376890380413816</v>
      </c>
      <c r="E697" s="2">
        <f t="shared" si="30"/>
        <v>0</v>
      </c>
      <c r="F697" s="2">
        <f t="shared" si="31"/>
        <v>1</v>
      </c>
      <c r="G697" s="7">
        <f t="shared" si="32"/>
        <v>14.822783975664802</v>
      </c>
    </row>
    <row r="698" spans="1:7" ht="16" thickBot="1">
      <c r="A698" s="4">
        <v>691</v>
      </c>
      <c r="B698" s="4">
        <v>19.373095190536919</v>
      </c>
      <c r="C698" s="4">
        <v>29.712762779995924</v>
      </c>
      <c r="E698" s="2">
        <f t="shared" si="30"/>
        <v>0</v>
      </c>
      <c r="F698" s="2">
        <f t="shared" si="31"/>
        <v>1</v>
      </c>
      <c r="G698" s="7">
        <f t="shared" si="32"/>
        <v>10.339667589459005</v>
      </c>
    </row>
    <row r="699" spans="1:7" ht="16" thickBot="1">
      <c r="A699" s="4">
        <v>692</v>
      </c>
      <c r="B699" s="4">
        <v>12.63268713869156</v>
      </c>
      <c r="C699" s="4">
        <v>26.187365543523082</v>
      </c>
      <c r="E699" s="2">
        <f t="shared" si="30"/>
        <v>0</v>
      </c>
      <c r="F699" s="2">
        <f t="shared" si="31"/>
        <v>1</v>
      </c>
      <c r="G699" s="7">
        <f t="shared" si="32"/>
        <v>13.554678404831522</v>
      </c>
    </row>
    <row r="700" spans="1:7" ht="16" thickBot="1">
      <c r="A700" s="4">
        <v>693</v>
      </c>
      <c r="B700" s="4">
        <v>19.63020700113125</v>
      </c>
      <c r="C700" s="4">
        <v>22.972062964040759</v>
      </c>
      <c r="E700" s="2">
        <f t="shared" si="30"/>
        <v>0</v>
      </c>
      <c r="F700" s="2">
        <f t="shared" si="31"/>
        <v>1</v>
      </c>
      <c r="G700" s="7">
        <f t="shared" si="32"/>
        <v>3.3418559629095093</v>
      </c>
    </row>
    <row r="701" spans="1:7" ht="16" thickBot="1">
      <c r="A701" s="4">
        <v>694</v>
      </c>
      <c r="B701" s="4">
        <v>29.542325346371079</v>
      </c>
      <c r="C701" s="4">
        <v>11.83377881358518</v>
      </c>
      <c r="E701" s="2">
        <f t="shared" si="30"/>
        <v>1</v>
      </c>
      <c r="F701" s="2">
        <f t="shared" si="31"/>
        <v>0</v>
      </c>
      <c r="G701" s="7">
        <f t="shared" si="32"/>
        <v>17.708546532785899</v>
      </c>
    </row>
    <row r="702" spans="1:7" ht="16" thickBot="1">
      <c r="A702" s="4">
        <v>695</v>
      </c>
      <c r="B702" s="4">
        <v>26.409605559599768</v>
      </c>
      <c r="C702" s="4">
        <v>23.033821161853041</v>
      </c>
      <c r="E702" s="2">
        <f t="shared" si="30"/>
        <v>1</v>
      </c>
      <c r="F702" s="2">
        <f t="shared" si="31"/>
        <v>0</v>
      </c>
      <c r="G702" s="7">
        <f t="shared" si="32"/>
        <v>3.3757843977467274</v>
      </c>
    </row>
    <row r="703" spans="1:7" ht="16" thickBot="1">
      <c r="A703" s="4">
        <v>696</v>
      </c>
      <c r="B703" s="4">
        <v>1.2817497614695021</v>
      </c>
      <c r="C703" s="4">
        <v>25.16662614562566</v>
      </c>
      <c r="E703" s="2">
        <f t="shared" si="30"/>
        <v>0</v>
      </c>
      <c r="F703" s="2">
        <f t="shared" si="31"/>
        <v>1</v>
      </c>
      <c r="G703" s="7">
        <f t="shared" si="32"/>
        <v>23.884876384156158</v>
      </c>
    </row>
    <row r="704" spans="1:7" ht="16" thickBot="1">
      <c r="A704" s="4">
        <v>697</v>
      </c>
      <c r="B704" s="4">
        <v>17.57297845803161</v>
      </c>
      <c r="C704" s="4">
        <v>29.655771568523409</v>
      </c>
      <c r="E704" s="2">
        <f t="shared" si="30"/>
        <v>0</v>
      </c>
      <c r="F704" s="2">
        <f t="shared" si="31"/>
        <v>1</v>
      </c>
      <c r="G704" s="7">
        <f t="shared" si="32"/>
        <v>12.082793110491799</v>
      </c>
    </row>
    <row r="705" spans="1:7" ht="16" thickBot="1">
      <c r="A705" s="4">
        <v>698</v>
      </c>
      <c r="B705" s="4">
        <v>33.042809539203347</v>
      </c>
      <c r="C705" s="4">
        <v>39.230406533803318</v>
      </c>
      <c r="E705" s="2">
        <f t="shared" si="30"/>
        <v>0</v>
      </c>
      <c r="F705" s="2">
        <f t="shared" si="31"/>
        <v>1</v>
      </c>
      <c r="G705" s="7">
        <f t="shared" si="32"/>
        <v>6.1875969945999714</v>
      </c>
    </row>
    <row r="706" spans="1:7" ht="16" thickBot="1">
      <c r="A706" s="4">
        <v>699</v>
      </c>
      <c r="B706" s="4">
        <v>32.24533159176363</v>
      </c>
      <c r="C706" s="4">
        <v>38.544019904880983</v>
      </c>
      <c r="E706" s="2">
        <f t="shared" si="30"/>
        <v>0</v>
      </c>
      <c r="F706" s="2">
        <f t="shared" si="31"/>
        <v>1</v>
      </c>
      <c r="G706" s="7">
        <f t="shared" si="32"/>
        <v>6.2986883131173528</v>
      </c>
    </row>
    <row r="707" spans="1:7" ht="16" thickBot="1">
      <c r="A707" s="4">
        <v>700</v>
      </c>
      <c r="B707" s="4">
        <v>6.7949058981659167</v>
      </c>
      <c r="C707" s="4">
        <v>15.013583667112078</v>
      </c>
      <c r="E707" s="2">
        <f t="shared" si="30"/>
        <v>0</v>
      </c>
      <c r="F707" s="2">
        <f t="shared" si="31"/>
        <v>1</v>
      </c>
      <c r="G707" s="7">
        <f t="shared" si="32"/>
        <v>8.2186777689461614</v>
      </c>
    </row>
    <row r="708" spans="1:7" ht="16" thickBot="1">
      <c r="A708" s="4">
        <v>701</v>
      </c>
      <c r="B708" s="4">
        <v>22.858210110602272</v>
      </c>
      <c r="C708" s="4">
        <v>17.48600730963549</v>
      </c>
      <c r="E708" s="2">
        <f t="shared" si="30"/>
        <v>1</v>
      </c>
      <c r="F708" s="2">
        <f t="shared" si="31"/>
        <v>0</v>
      </c>
      <c r="G708" s="7">
        <f t="shared" si="32"/>
        <v>5.3722028009667824</v>
      </c>
    </row>
    <row r="709" spans="1:7" ht="16" thickBot="1">
      <c r="A709" s="4">
        <v>702</v>
      </c>
      <c r="B709" s="4">
        <v>25.952671044224303</v>
      </c>
      <c r="C709" s="4">
        <v>36.988963312160003</v>
      </c>
      <c r="E709" s="2">
        <f t="shared" si="30"/>
        <v>0</v>
      </c>
      <c r="F709" s="2">
        <f t="shared" si="31"/>
        <v>1</v>
      </c>
      <c r="G709" s="7">
        <f t="shared" si="32"/>
        <v>11.0362922679357</v>
      </c>
    </row>
    <row r="710" spans="1:7" ht="16" thickBot="1">
      <c r="A710" s="4">
        <v>703</v>
      </c>
      <c r="B710" s="4">
        <v>-3.1263211868732839</v>
      </c>
      <c r="C710" s="4">
        <v>22.947454801490405</v>
      </c>
      <c r="E710" s="2">
        <f t="shared" si="30"/>
        <v>0</v>
      </c>
      <c r="F710" s="2">
        <f t="shared" si="31"/>
        <v>1</v>
      </c>
      <c r="G710" s="7">
        <f t="shared" si="32"/>
        <v>26.073775988363689</v>
      </c>
    </row>
    <row r="711" spans="1:7" ht="16" thickBot="1">
      <c r="A711" s="4">
        <v>704</v>
      </c>
      <c r="B711" s="4">
        <v>20.262996926821089</v>
      </c>
      <c r="C711" s="4">
        <v>31.909571174993339</v>
      </c>
      <c r="E711" s="2">
        <f t="shared" si="30"/>
        <v>0</v>
      </c>
      <c r="F711" s="2">
        <f t="shared" si="31"/>
        <v>1</v>
      </c>
      <c r="G711" s="7">
        <f t="shared" si="32"/>
        <v>11.64657424817225</v>
      </c>
    </row>
    <row r="712" spans="1:7" ht="16" thickBot="1">
      <c r="A712" s="4">
        <v>705</v>
      </c>
      <c r="B712" s="4">
        <v>17.080330067624054</v>
      </c>
      <c r="C712" s="4">
        <v>14.461638725945509</v>
      </c>
      <c r="E712" s="2">
        <f t="shared" ref="E712:E775" si="33">IF(B712&gt;C712, 1, 0)</f>
        <v>1</v>
      </c>
      <c r="F712" s="2">
        <f t="shared" ref="F712:F775" si="34">IF(B712&lt;C712, 1, 0)</f>
        <v>0</v>
      </c>
      <c r="G712" s="7">
        <f t="shared" ref="G712:G775" si="35">IF(B712&gt;C712,B712-C712,C712-B712)</f>
        <v>2.6186913416785451</v>
      </c>
    </row>
    <row r="713" spans="1:7" ht="16" thickBot="1">
      <c r="A713" s="4">
        <v>706</v>
      </c>
      <c r="B713" s="4">
        <v>13.897868015508722</v>
      </c>
      <c r="C713" s="4">
        <v>35.198748144034433</v>
      </c>
      <c r="E713" s="2">
        <f t="shared" si="33"/>
        <v>0</v>
      </c>
      <c r="F713" s="2">
        <f t="shared" si="34"/>
        <v>1</v>
      </c>
      <c r="G713" s="7">
        <f t="shared" si="35"/>
        <v>21.300880128525712</v>
      </c>
    </row>
    <row r="714" spans="1:7" ht="16" thickBot="1">
      <c r="A714" s="4">
        <v>707</v>
      </c>
      <c r="B714" s="4">
        <v>16.825001927448891</v>
      </c>
      <c r="C714" s="4">
        <v>29.537287069280325</v>
      </c>
      <c r="E714" s="2">
        <f t="shared" si="33"/>
        <v>0</v>
      </c>
      <c r="F714" s="2">
        <f t="shared" si="34"/>
        <v>1</v>
      </c>
      <c r="G714" s="7">
        <f t="shared" si="35"/>
        <v>12.712285141831433</v>
      </c>
    </row>
    <row r="715" spans="1:7" ht="16" thickBot="1">
      <c r="A715" s="4">
        <v>708</v>
      </c>
      <c r="B715" s="4">
        <v>17.37666481908273</v>
      </c>
      <c r="C715" s="4">
        <v>28.10802461470513</v>
      </c>
      <c r="E715" s="2">
        <f t="shared" si="33"/>
        <v>0</v>
      </c>
      <c r="F715" s="2">
        <f t="shared" si="34"/>
        <v>1</v>
      </c>
      <c r="G715" s="7">
        <f t="shared" si="35"/>
        <v>10.731359795622399</v>
      </c>
    </row>
    <row r="716" spans="1:7" ht="16" thickBot="1">
      <c r="A716" s="4">
        <v>709</v>
      </c>
      <c r="B716" s="4">
        <v>26.00858142509178</v>
      </c>
      <c r="C716" s="4">
        <v>23.893469111681124</v>
      </c>
      <c r="E716" s="2">
        <f t="shared" si="33"/>
        <v>1</v>
      </c>
      <c r="F716" s="2">
        <f t="shared" si="34"/>
        <v>0</v>
      </c>
      <c r="G716" s="7">
        <f t="shared" si="35"/>
        <v>2.1151123134106555</v>
      </c>
    </row>
    <row r="717" spans="1:7" ht="16" thickBot="1">
      <c r="A717" s="4">
        <v>710</v>
      </c>
      <c r="B717" s="4">
        <v>19.564817292565007</v>
      </c>
      <c r="C717" s="4">
        <v>38.29184921024526</v>
      </c>
      <c r="E717" s="2">
        <f t="shared" si="33"/>
        <v>0</v>
      </c>
      <c r="F717" s="2">
        <f t="shared" si="34"/>
        <v>1</v>
      </c>
      <c r="G717" s="7">
        <f t="shared" si="35"/>
        <v>18.727031917680254</v>
      </c>
    </row>
    <row r="718" spans="1:7" ht="16" thickBot="1">
      <c r="A718" s="4">
        <v>711</v>
      </c>
      <c r="B718" s="4">
        <v>21.468845715556498</v>
      </c>
      <c r="C718" s="4">
        <v>29.240900808851876</v>
      </c>
      <c r="E718" s="2">
        <f t="shared" si="33"/>
        <v>0</v>
      </c>
      <c r="F718" s="2">
        <f t="shared" si="34"/>
        <v>1</v>
      </c>
      <c r="G718" s="7">
        <f t="shared" si="35"/>
        <v>7.7720550932953785</v>
      </c>
    </row>
    <row r="719" spans="1:7" ht="16" thickBot="1">
      <c r="A719" s="4">
        <v>712</v>
      </c>
      <c r="B719" s="4">
        <v>17.535810142914826</v>
      </c>
      <c r="C719" s="4">
        <v>25.85640924253736</v>
      </c>
      <c r="E719" s="2">
        <f t="shared" si="33"/>
        <v>0</v>
      </c>
      <c r="F719" s="2">
        <f t="shared" si="34"/>
        <v>1</v>
      </c>
      <c r="G719" s="7">
        <f t="shared" si="35"/>
        <v>8.3205990996225339</v>
      </c>
    </row>
    <row r="720" spans="1:7" ht="16" thickBot="1">
      <c r="A720" s="4">
        <v>713</v>
      </c>
      <c r="B720" s="4">
        <v>9.8870119542990818</v>
      </c>
      <c r="C720" s="4">
        <v>32.298614534500111</v>
      </c>
      <c r="E720" s="2">
        <f t="shared" si="33"/>
        <v>0</v>
      </c>
      <c r="F720" s="2">
        <f t="shared" si="34"/>
        <v>1</v>
      </c>
      <c r="G720" s="7">
        <f t="shared" si="35"/>
        <v>22.411602580201027</v>
      </c>
    </row>
    <row r="721" spans="1:7" ht="16" thickBot="1">
      <c r="A721" s="4">
        <v>714</v>
      </c>
      <c r="B721" s="4">
        <v>7.7173963396677454</v>
      </c>
      <c r="C721" s="4">
        <v>21.167691328647258</v>
      </c>
      <c r="E721" s="2">
        <f t="shared" si="33"/>
        <v>0</v>
      </c>
      <c r="F721" s="2">
        <f t="shared" si="34"/>
        <v>1</v>
      </c>
      <c r="G721" s="7">
        <f t="shared" si="35"/>
        <v>13.450294988979513</v>
      </c>
    </row>
    <row r="722" spans="1:7" ht="16" thickBot="1">
      <c r="A722" s="4">
        <v>715</v>
      </c>
      <c r="B722" s="4">
        <v>17.103069806948326</v>
      </c>
      <c r="C722" s="4">
        <v>33.96903068452287</v>
      </c>
      <c r="E722" s="2">
        <f t="shared" si="33"/>
        <v>0</v>
      </c>
      <c r="F722" s="2">
        <f t="shared" si="34"/>
        <v>1</v>
      </c>
      <c r="G722" s="7">
        <f t="shared" si="35"/>
        <v>16.865960877574544</v>
      </c>
    </row>
    <row r="723" spans="1:7" ht="16" thickBot="1">
      <c r="A723" s="4">
        <v>716</v>
      </c>
      <c r="B723" s="4">
        <v>4.8962632256177621</v>
      </c>
      <c r="C723" s="4">
        <v>17.833485409947542</v>
      </c>
      <c r="E723" s="2">
        <f t="shared" si="33"/>
        <v>0</v>
      </c>
      <c r="F723" s="2">
        <f t="shared" si="34"/>
        <v>1</v>
      </c>
      <c r="G723" s="7">
        <f t="shared" si="35"/>
        <v>12.93722218432978</v>
      </c>
    </row>
    <row r="724" spans="1:7" ht="16" thickBot="1">
      <c r="A724" s="4">
        <v>717</v>
      </c>
      <c r="B724" s="4">
        <v>22.243932125558903</v>
      </c>
      <c r="C724" s="4">
        <v>20.391466987815633</v>
      </c>
      <c r="E724" s="2">
        <f t="shared" si="33"/>
        <v>1</v>
      </c>
      <c r="F724" s="2">
        <f t="shared" si="34"/>
        <v>0</v>
      </c>
      <c r="G724" s="7">
        <f t="shared" si="35"/>
        <v>1.8524651377432697</v>
      </c>
    </row>
    <row r="725" spans="1:7" ht="16" thickBot="1">
      <c r="A725" s="4">
        <v>718</v>
      </c>
      <c r="B725" s="4">
        <v>23.512012640158861</v>
      </c>
      <c r="C725" s="4">
        <v>32.600486653811899</v>
      </c>
      <c r="E725" s="2">
        <f t="shared" si="33"/>
        <v>0</v>
      </c>
      <c r="F725" s="2">
        <f t="shared" si="34"/>
        <v>1</v>
      </c>
      <c r="G725" s="7">
        <f t="shared" si="35"/>
        <v>9.0884740136530375</v>
      </c>
    </row>
    <row r="726" spans="1:7" ht="16" thickBot="1">
      <c r="A726" s="4">
        <v>719</v>
      </c>
      <c r="B726" s="4">
        <v>24.732120041644283</v>
      </c>
      <c r="C726" s="4">
        <v>19.54588422220877</v>
      </c>
      <c r="E726" s="2">
        <f t="shared" si="33"/>
        <v>1</v>
      </c>
      <c r="F726" s="2">
        <f t="shared" si="34"/>
        <v>0</v>
      </c>
      <c r="G726" s="7">
        <f t="shared" si="35"/>
        <v>5.1862358194355132</v>
      </c>
    </row>
    <row r="727" spans="1:7" ht="16" thickBot="1">
      <c r="A727" s="4">
        <v>720</v>
      </c>
      <c r="B727" s="4">
        <v>10.929229433510024</v>
      </c>
      <c r="C727" s="4">
        <v>32.143143216947898</v>
      </c>
      <c r="E727" s="2">
        <f t="shared" si="33"/>
        <v>0</v>
      </c>
      <c r="F727" s="2">
        <f t="shared" si="34"/>
        <v>1</v>
      </c>
      <c r="G727" s="7">
        <f t="shared" si="35"/>
        <v>21.213913783437874</v>
      </c>
    </row>
    <row r="728" spans="1:7" ht="16" thickBot="1">
      <c r="A728" s="4">
        <v>721</v>
      </c>
      <c r="B728" s="4">
        <v>16.378381064820971</v>
      </c>
      <c r="C728" s="4">
        <v>29.658630696460509</v>
      </c>
      <c r="E728" s="2">
        <f t="shared" si="33"/>
        <v>0</v>
      </c>
      <c r="F728" s="2">
        <f t="shared" si="34"/>
        <v>1</v>
      </c>
      <c r="G728" s="7">
        <f t="shared" si="35"/>
        <v>13.280249631639538</v>
      </c>
    </row>
    <row r="729" spans="1:7" ht="16" thickBot="1">
      <c r="A729" s="4">
        <v>722</v>
      </c>
      <c r="B729" s="4">
        <v>17.258528317457852</v>
      </c>
      <c r="C729" s="4">
        <v>29.850148036914149</v>
      </c>
      <c r="E729" s="2">
        <f t="shared" si="33"/>
        <v>0</v>
      </c>
      <c r="F729" s="2">
        <f t="shared" si="34"/>
        <v>1</v>
      </c>
      <c r="G729" s="7">
        <f t="shared" si="35"/>
        <v>12.591619719456297</v>
      </c>
    </row>
    <row r="730" spans="1:7" ht="16" thickBot="1">
      <c r="A730" s="4">
        <v>723</v>
      </c>
      <c r="B730" s="4">
        <v>7.5832402214094117</v>
      </c>
      <c r="C730" s="4">
        <v>20.27154673042314</v>
      </c>
      <c r="E730" s="2">
        <f t="shared" si="33"/>
        <v>0</v>
      </c>
      <c r="F730" s="2">
        <f t="shared" si="34"/>
        <v>1</v>
      </c>
      <c r="G730" s="7">
        <f t="shared" si="35"/>
        <v>12.688306509013728</v>
      </c>
    </row>
    <row r="731" spans="1:7" ht="16" thickBot="1">
      <c r="A731" s="4">
        <v>724</v>
      </c>
      <c r="B731" s="4">
        <v>17.443365071876674</v>
      </c>
      <c r="C731" s="4">
        <v>29.826482243666891</v>
      </c>
      <c r="E731" s="2">
        <f t="shared" si="33"/>
        <v>0</v>
      </c>
      <c r="F731" s="2">
        <f t="shared" si="34"/>
        <v>1</v>
      </c>
      <c r="G731" s="7">
        <f t="shared" si="35"/>
        <v>12.383117171790218</v>
      </c>
    </row>
    <row r="732" spans="1:7" ht="16" thickBot="1">
      <c r="A732" s="4">
        <v>725</v>
      </c>
      <c r="B732" s="4">
        <v>16.300894011425559</v>
      </c>
      <c r="C732" s="4">
        <v>10.444533367812145</v>
      </c>
      <c r="E732" s="2">
        <f t="shared" si="33"/>
        <v>1</v>
      </c>
      <c r="F732" s="2">
        <f t="shared" si="34"/>
        <v>0</v>
      </c>
      <c r="G732" s="7">
        <f t="shared" si="35"/>
        <v>5.8563606436134137</v>
      </c>
    </row>
    <row r="733" spans="1:7" ht="16" thickBot="1">
      <c r="A733" s="4">
        <v>726</v>
      </c>
      <c r="B733" s="4">
        <v>19.779005764525607</v>
      </c>
      <c r="C733" s="4">
        <v>20.819083192152512</v>
      </c>
      <c r="E733" s="2">
        <f t="shared" si="33"/>
        <v>0</v>
      </c>
      <c r="F733" s="2">
        <f t="shared" si="34"/>
        <v>1</v>
      </c>
      <c r="G733" s="7">
        <f t="shared" si="35"/>
        <v>1.0400774276269047</v>
      </c>
    </row>
    <row r="734" spans="1:7" ht="16" thickBot="1">
      <c r="A734" s="4">
        <v>727</v>
      </c>
      <c r="B734" s="4">
        <v>19.36276020624079</v>
      </c>
      <c r="C734" s="4">
        <v>23.036699289000051</v>
      </c>
      <c r="E734" s="2">
        <f t="shared" si="33"/>
        <v>0</v>
      </c>
      <c r="F734" s="2">
        <f t="shared" si="34"/>
        <v>1</v>
      </c>
      <c r="G734" s="7">
        <f t="shared" si="35"/>
        <v>3.6739390827592615</v>
      </c>
    </row>
    <row r="735" spans="1:7" ht="16" thickBot="1">
      <c r="A735" s="4">
        <v>728</v>
      </c>
      <c r="B735" s="4">
        <v>10.58364356949826</v>
      </c>
      <c r="C735" s="4">
        <v>15.908079586741842</v>
      </c>
      <c r="E735" s="2">
        <f t="shared" si="33"/>
        <v>0</v>
      </c>
      <c r="F735" s="2">
        <f t="shared" si="34"/>
        <v>1</v>
      </c>
      <c r="G735" s="7">
        <f t="shared" si="35"/>
        <v>5.3244360172435812</v>
      </c>
    </row>
    <row r="736" spans="1:7" ht="16" thickBot="1">
      <c r="A736" s="4">
        <v>729</v>
      </c>
      <c r="B736" s="4">
        <v>19.517060621565335</v>
      </c>
      <c r="C736" s="4">
        <v>30.900580283018286</v>
      </c>
      <c r="E736" s="2">
        <f t="shared" si="33"/>
        <v>0</v>
      </c>
      <c r="F736" s="2">
        <f t="shared" si="34"/>
        <v>1</v>
      </c>
      <c r="G736" s="7">
        <f t="shared" si="35"/>
        <v>11.383519661452951</v>
      </c>
    </row>
    <row r="737" spans="1:7" ht="16" thickBot="1">
      <c r="A737" s="4">
        <v>730</v>
      </c>
      <c r="B737" s="4">
        <v>4.6089477312411091</v>
      </c>
      <c r="C737" s="4">
        <v>38.06441350328852</v>
      </c>
      <c r="E737" s="2">
        <f t="shared" si="33"/>
        <v>0</v>
      </c>
      <c r="F737" s="2">
        <f t="shared" si="34"/>
        <v>1</v>
      </c>
      <c r="G737" s="7">
        <f t="shared" si="35"/>
        <v>33.455465772047411</v>
      </c>
    </row>
    <row r="738" spans="1:7" ht="16" thickBot="1">
      <c r="A738" s="4">
        <v>731</v>
      </c>
      <c r="B738" s="4">
        <v>7.8649970208712769</v>
      </c>
      <c r="C738" s="4">
        <v>15.488925448629789</v>
      </c>
      <c r="E738" s="2">
        <f t="shared" si="33"/>
        <v>0</v>
      </c>
      <c r="F738" s="2">
        <f t="shared" si="34"/>
        <v>1</v>
      </c>
      <c r="G738" s="7">
        <f t="shared" si="35"/>
        <v>7.6239284277585124</v>
      </c>
    </row>
    <row r="739" spans="1:7" ht="16" thickBot="1">
      <c r="A739" s="4">
        <v>732</v>
      </c>
      <c r="B739" s="4">
        <v>19.779556921233457</v>
      </c>
      <c r="C739" s="4">
        <v>29.137297964926614</v>
      </c>
      <c r="E739" s="2">
        <f t="shared" si="33"/>
        <v>0</v>
      </c>
      <c r="F739" s="2">
        <f t="shared" si="34"/>
        <v>1</v>
      </c>
      <c r="G739" s="7">
        <f t="shared" si="35"/>
        <v>9.3577410436931565</v>
      </c>
    </row>
    <row r="740" spans="1:7" ht="16" thickBot="1">
      <c r="A740" s="4">
        <v>733</v>
      </c>
      <c r="B740" s="4">
        <v>22.57432220985476</v>
      </c>
      <c r="C740" s="4">
        <v>18.456914969090064</v>
      </c>
      <c r="E740" s="2">
        <f t="shared" si="33"/>
        <v>1</v>
      </c>
      <c r="F740" s="2">
        <f t="shared" si="34"/>
        <v>0</v>
      </c>
      <c r="G740" s="7">
        <f t="shared" si="35"/>
        <v>4.1174072407646953</v>
      </c>
    </row>
    <row r="741" spans="1:7" ht="16" thickBot="1">
      <c r="A741" s="4">
        <v>734</v>
      </c>
      <c r="B741" s="4">
        <v>14.213079815387612</v>
      </c>
      <c r="C741" s="4">
        <v>24.796845261695029</v>
      </c>
      <c r="E741" s="2">
        <f t="shared" si="33"/>
        <v>0</v>
      </c>
      <c r="F741" s="2">
        <f t="shared" si="34"/>
        <v>1</v>
      </c>
      <c r="G741" s="7">
        <f t="shared" si="35"/>
        <v>10.583765446307417</v>
      </c>
    </row>
    <row r="742" spans="1:7" ht="16" thickBot="1">
      <c r="A742" s="4">
        <v>735</v>
      </c>
      <c r="B742" s="4">
        <v>26.095147120447425</v>
      </c>
      <c r="C742" s="4">
        <v>24.695798601588709</v>
      </c>
      <c r="E742" s="2">
        <f t="shared" si="33"/>
        <v>1</v>
      </c>
      <c r="F742" s="2">
        <f t="shared" si="34"/>
        <v>0</v>
      </c>
      <c r="G742" s="7">
        <f t="shared" si="35"/>
        <v>1.3993485188587158</v>
      </c>
    </row>
    <row r="743" spans="1:7" ht="16" thickBot="1">
      <c r="A743" s="4">
        <v>736</v>
      </c>
      <c r="B743" s="4">
        <v>19.735804228502221</v>
      </c>
      <c r="C743" s="4">
        <v>27.021051181530495</v>
      </c>
      <c r="E743" s="2">
        <f t="shared" si="33"/>
        <v>0</v>
      </c>
      <c r="F743" s="2">
        <f t="shared" si="34"/>
        <v>1</v>
      </c>
      <c r="G743" s="7">
        <f t="shared" si="35"/>
        <v>7.285246953028274</v>
      </c>
    </row>
    <row r="744" spans="1:7" ht="16" thickBot="1">
      <c r="A744" s="4">
        <v>737</v>
      </c>
      <c r="B744" s="4">
        <v>21.348349308747014</v>
      </c>
      <c r="C744" s="4">
        <v>19.284021468753949</v>
      </c>
      <c r="E744" s="2">
        <f t="shared" si="33"/>
        <v>1</v>
      </c>
      <c r="F744" s="2">
        <f t="shared" si="34"/>
        <v>0</v>
      </c>
      <c r="G744" s="7">
        <f t="shared" si="35"/>
        <v>2.0643278399930658</v>
      </c>
    </row>
    <row r="745" spans="1:7" ht="16" thickBot="1">
      <c r="A745" s="4">
        <v>738</v>
      </c>
      <c r="B745" s="4">
        <v>14.58816927871003</v>
      </c>
      <c r="C745" s="4">
        <v>22.615895081430267</v>
      </c>
      <c r="E745" s="2">
        <f t="shared" si="33"/>
        <v>0</v>
      </c>
      <c r="F745" s="2">
        <f t="shared" si="34"/>
        <v>1</v>
      </c>
      <c r="G745" s="7">
        <f t="shared" si="35"/>
        <v>8.0277258027202372</v>
      </c>
    </row>
    <row r="746" spans="1:7" ht="16" thickBot="1">
      <c r="A746" s="4">
        <v>739</v>
      </c>
      <c r="B746" s="4">
        <v>30.781862706038531</v>
      </c>
      <c r="C746" s="4">
        <v>19.835976960190084</v>
      </c>
      <c r="E746" s="2">
        <f t="shared" si="33"/>
        <v>1</v>
      </c>
      <c r="F746" s="2">
        <f t="shared" si="34"/>
        <v>0</v>
      </c>
      <c r="G746" s="7">
        <f t="shared" si="35"/>
        <v>10.945885745848447</v>
      </c>
    </row>
    <row r="747" spans="1:7" ht="16" thickBot="1">
      <c r="A747" s="4">
        <v>740</v>
      </c>
      <c r="B747" s="4">
        <v>15.417361180109699</v>
      </c>
      <c r="C747" s="4">
        <v>18.121530180716753</v>
      </c>
      <c r="E747" s="2">
        <f t="shared" si="33"/>
        <v>0</v>
      </c>
      <c r="F747" s="2">
        <f t="shared" si="34"/>
        <v>1</v>
      </c>
      <c r="G747" s="7">
        <f t="shared" si="35"/>
        <v>2.7041690006070542</v>
      </c>
    </row>
    <row r="748" spans="1:7" ht="16" thickBot="1">
      <c r="A748" s="4">
        <v>741</v>
      </c>
      <c r="B748" s="4">
        <v>14.590373529709844</v>
      </c>
      <c r="C748" s="4">
        <v>19.352339022835686</v>
      </c>
      <c r="E748" s="2">
        <f t="shared" si="33"/>
        <v>0</v>
      </c>
      <c r="F748" s="2">
        <f t="shared" si="34"/>
        <v>1</v>
      </c>
      <c r="G748" s="7">
        <f t="shared" si="35"/>
        <v>4.7619654931258424</v>
      </c>
    </row>
    <row r="749" spans="1:7" ht="16" thickBot="1">
      <c r="A749" s="4">
        <v>742</v>
      </c>
      <c r="B749" s="4">
        <v>11.074324226525871</v>
      </c>
      <c r="C749" s="4">
        <v>19.100382767479893</v>
      </c>
      <c r="E749" s="2">
        <f t="shared" si="33"/>
        <v>0</v>
      </c>
      <c r="F749" s="2">
        <f t="shared" si="34"/>
        <v>1</v>
      </c>
      <c r="G749" s="7">
        <f t="shared" si="35"/>
        <v>8.0260585409540219</v>
      </c>
    </row>
    <row r="750" spans="1:7" ht="16" thickBot="1">
      <c r="A750" s="4">
        <v>743</v>
      </c>
      <c r="B750" s="4">
        <v>18.190033371266047</v>
      </c>
      <c r="C750" s="4">
        <v>31.506989256270447</v>
      </c>
      <c r="E750" s="2">
        <f t="shared" si="33"/>
        <v>0</v>
      </c>
      <c r="F750" s="2">
        <f t="shared" si="34"/>
        <v>1</v>
      </c>
      <c r="G750" s="7">
        <f t="shared" si="35"/>
        <v>13.316955885004401</v>
      </c>
    </row>
    <row r="751" spans="1:7" ht="16" thickBot="1">
      <c r="A751" s="4">
        <v>744</v>
      </c>
      <c r="B751" s="4">
        <v>10.265026684771202</v>
      </c>
      <c r="C751" s="4">
        <v>33.23996236087779</v>
      </c>
      <c r="E751" s="2">
        <f t="shared" si="33"/>
        <v>0</v>
      </c>
      <c r="F751" s="2">
        <f t="shared" si="34"/>
        <v>1</v>
      </c>
      <c r="G751" s="7">
        <f t="shared" si="35"/>
        <v>22.97493567610659</v>
      </c>
    </row>
    <row r="752" spans="1:7" ht="16" thickBot="1">
      <c r="A752" s="4">
        <v>745</v>
      </c>
      <c r="B752" s="4">
        <v>26.185822850788796</v>
      </c>
      <c r="C752" s="4">
        <v>32.218587977516343</v>
      </c>
      <c r="E752" s="2">
        <f t="shared" si="33"/>
        <v>0</v>
      </c>
      <c r="F752" s="2">
        <f t="shared" si="34"/>
        <v>1</v>
      </c>
      <c r="G752" s="7">
        <f t="shared" si="35"/>
        <v>6.0327651267275471</v>
      </c>
    </row>
    <row r="753" spans="1:7" ht="16" thickBot="1">
      <c r="A753" s="4">
        <v>746</v>
      </c>
      <c r="B753" s="4">
        <v>9.7040122941717506</v>
      </c>
      <c r="C753" s="4">
        <v>31.764870701645766</v>
      </c>
      <c r="E753" s="2">
        <f t="shared" si="33"/>
        <v>0</v>
      </c>
      <c r="F753" s="2">
        <f t="shared" si="34"/>
        <v>1</v>
      </c>
      <c r="G753" s="7">
        <f t="shared" si="35"/>
        <v>22.060858407474015</v>
      </c>
    </row>
    <row r="754" spans="1:7" ht="16" thickBot="1">
      <c r="A754" s="4">
        <v>747</v>
      </c>
      <c r="B754" s="4">
        <v>10.277459622942942</v>
      </c>
      <c r="C754" s="4">
        <v>24.937538718060647</v>
      </c>
      <c r="E754" s="2">
        <f t="shared" si="33"/>
        <v>0</v>
      </c>
      <c r="F754" s="2">
        <f t="shared" si="34"/>
        <v>1</v>
      </c>
      <c r="G754" s="7">
        <f t="shared" si="35"/>
        <v>14.660079095117705</v>
      </c>
    </row>
    <row r="755" spans="1:7" ht="16" thickBot="1">
      <c r="A755" s="4">
        <v>748</v>
      </c>
      <c r="B755" s="4">
        <v>18.49036487413397</v>
      </c>
      <c r="C755" s="4">
        <v>25.344319746678451</v>
      </c>
      <c r="E755" s="2">
        <f t="shared" si="33"/>
        <v>0</v>
      </c>
      <c r="F755" s="2">
        <f t="shared" si="34"/>
        <v>1</v>
      </c>
      <c r="G755" s="7">
        <f t="shared" si="35"/>
        <v>6.853954872544481</v>
      </c>
    </row>
    <row r="756" spans="1:7" ht="16" thickBot="1">
      <c r="A756" s="4">
        <v>749</v>
      </c>
      <c r="B756" s="4">
        <v>22.661184127484571</v>
      </c>
      <c r="C756" s="4">
        <v>19.01347805152907</v>
      </c>
      <c r="E756" s="2">
        <f t="shared" si="33"/>
        <v>1</v>
      </c>
      <c r="F756" s="2">
        <f t="shared" si="34"/>
        <v>0</v>
      </c>
      <c r="G756" s="7">
        <f t="shared" si="35"/>
        <v>3.6477060759555009</v>
      </c>
    </row>
    <row r="757" spans="1:7" ht="16" thickBot="1">
      <c r="A757" s="4">
        <v>750</v>
      </c>
      <c r="B757" s="4">
        <v>12.636955364175209</v>
      </c>
      <c r="C757" s="4">
        <v>15.83745921745118</v>
      </c>
      <c r="E757" s="2">
        <f t="shared" si="33"/>
        <v>0</v>
      </c>
      <c r="F757" s="2">
        <f t="shared" si="34"/>
        <v>1</v>
      </c>
      <c r="G757" s="7">
        <f t="shared" si="35"/>
        <v>3.2005038532759702</v>
      </c>
    </row>
    <row r="758" spans="1:7" ht="16" thickBot="1">
      <c r="A758" s="4">
        <v>751</v>
      </c>
      <c r="B758" s="4">
        <v>20.209957311895327</v>
      </c>
      <c r="C758" s="4">
        <v>30.472723496030586</v>
      </c>
      <c r="E758" s="2">
        <f t="shared" si="33"/>
        <v>0</v>
      </c>
      <c r="F758" s="2">
        <f t="shared" si="34"/>
        <v>1</v>
      </c>
      <c r="G758" s="7">
        <f t="shared" si="35"/>
        <v>10.262766184135259</v>
      </c>
    </row>
    <row r="759" spans="1:7" ht="16" thickBot="1">
      <c r="A759" s="4">
        <v>752</v>
      </c>
      <c r="B759" s="4">
        <v>8.8984085294088633</v>
      </c>
      <c r="C759" s="4">
        <v>23.47638497319025</v>
      </c>
      <c r="E759" s="2">
        <f t="shared" si="33"/>
        <v>0</v>
      </c>
      <c r="F759" s="2">
        <f t="shared" si="34"/>
        <v>1</v>
      </c>
      <c r="G759" s="7">
        <f t="shared" si="35"/>
        <v>14.577976443781386</v>
      </c>
    </row>
    <row r="760" spans="1:7" ht="16" thickBot="1">
      <c r="A760" s="4">
        <v>753</v>
      </c>
      <c r="B760" s="4">
        <v>8.5489783602826215</v>
      </c>
      <c r="C760" s="4">
        <v>25.003789593491316</v>
      </c>
      <c r="E760" s="2">
        <f t="shared" si="33"/>
        <v>0</v>
      </c>
      <c r="F760" s="2">
        <f t="shared" si="34"/>
        <v>1</v>
      </c>
      <c r="G760" s="7">
        <f t="shared" si="35"/>
        <v>16.454811233208694</v>
      </c>
    </row>
    <row r="761" spans="1:7" ht="16" thickBot="1">
      <c r="A761" s="4">
        <v>754</v>
      </c>
      <c r="B761" s="4">
        <v>10.944343668483517</v>
      </c>
      <c r="C761" s="4">
        <v>14.520009637922222</v>
      </c>
      <c r="E761" s="2">
        <f t="shared" si="33"/>
        <v>0</v>
      </c>
      <c r="F761" s="2">
        <f t="shared" si="34"/>
        <v>1</v>
      </c>
      <c r="G761" s="7">
        <f t="shared" si="35"/>
        <v>3.5756659694387043</v>
      </c>
    </row>
    <row r="762" spans="1:7" ht="16" thickBot="1">
      <c r="A762" s="4">
        <v>755</v>
      </c>
      <c r="B762" s="4">
        <v>10.637481308175756</v>
      </c>
      <c r="C762" s="4">
        <v>29.087634828625077</v>
      </c>
      <c r="E762" s="2">
        <f t="shared" si="33"/>
        <v>0</v>
      </c>
      <c r="F762" s="2">
        <f t="shared" si="34"/>
        <v>1</v>
      </c>
      <c r="G762" s="7">
        <f t="shared" si="35"/>
        <v>18.450153520449319</v>
      </c>
    </row>
    <row r="763" spans="1:7" ht="16" thickBot="1">
      <c r="A763" s="4">
        <v>756</v>
      </c>
      <c r="B763" s="4">
        <v>25.424407509794158</v>
      </c>
      <c r="C763" s="4">
        <v>26.534466533270127</v>
      </c>
      <c r="E763" s="2">
        <f t="shared" si="33"/>
        <v>0</v>
      </c>
      <c r="F763" s="2">
        <f t="shared" si="34"/>
        <v>1</v>
      </c>
      <c r="G763" s="7">
        <f t="shared" si="35"/>
        <v>1.1100590234759693</v>
      </c>
    </row>
    <row r="764" spans="1:7" ht="16" thickBot="1">
      <c r="A764" s="4">
        <v>757</v>
      </c>
      <c r="B764" s="4">
        <v>20.223972523495565</v>
      </c>
      <c r="C764" s="4">
        <v>36.848652101043001</v>
      </c>
      <c r="E764" s="2">
        <f t="shared" si="33"/>
        <v>0</v>
      </c>
      <c r="F764" s="2">
        <f t="shared" si="34"/>
        <v>1</v>
      </c>
      <c r="G764" s="7">
        <f t="shared" si="35"/>
        <v>16.624679577547436</v>
      </c>
    </row>
    <row r="765" spans="1:7" ht="16" thickBot="1">
      <c r="A765" s="4">
        <v>758</v>
      </c>
      <c r="B765" s="4">
        <v>22.867459639268667</v>
      </c>
      <c r="C765" s="4">
        <v>27.527373757219181</v>
      </c>
      <c r="E765" s="2">
        <f t="shared" si="33"/>
        <v>0</v>
      </c>
      <c r="F765" s="2">
        <f t="shared" si="34"/>
        <v>1</v>
      </c>
      <c r="G765" s="7">
        <f t="shared" si="35"/>
        <v>4.6599141179505139</v>
      </c>
    </row>
    <row r="766" spans="1:7" ht="16" thickBot="1">
      <c r="A766" s="4">
        <v>759</v>
      </c>
      <c r="B766" s="4">
        <v>16.209981213428446</v>
      </c>
      <c r="C766" s="4">
        <v>24.816118397905534</v>
      </c>
      <c r="E766" s="2">
        <f t="shared" si="33"/>
        <v>0</v>
      </c>
      <c r="F766" s="2">
        <f t="shared" si="34"/>
        <v>1</v>
      </c>
      <c r="G766" s="7">
        <f t="shared" si="35"/>
        <v>8.6061371844770882</v>
      </c>
    </row>
    <row r="767" spans="1:7" ht="16" thickBot="1">
      <c r="A767" s="4">
        <v>760</v>
      </c>
      <c r="B767" s="4">
        <v>21.189512648943179</v>
      </c>
      <c r="C767" s="4">
        <v>26.690325075566815</v>
      </c>
      <c r="E767" s="2">
        <f t="shared" si="33"/>
        <v>0</v>
      </c>
      <c r="F767" s="2">
        <f t="shared" si="34"/>
        <v>1</v>
      </c>
      <c r="G767" s="7">
        <f t="shared" si="35"/>
        <v>5.5008124266236358</v>
      </c>
    </row>
    <row r="768" spans="1:7" ht="16" thickBot="1">
      <c r="A768" s="4">
        <v>761</v>
      </c>
      <c r="B768" s="4">
        <v>21.55387114908434</v>
      </c>
      <c r="C768" s="4">
        <v>24.36821783214085</v>
      </c>
      <c r="E768" s="2">
        <f t="shared" si="33"/>
        <v>0</v>
      </c>
      <c r="F768" s="2">
        <f t="shared" si="34"/>
        <v>1</v>
      </c>
      <c r="G768" s="7">
        <f t="shared" si="35"/>
        <v>2.8143466830565096</v>
      </c>
    </row>
    <row r="769" spans="1:7" ht="16" thickBot="1">
      <c r="A769" s="4">
        <v>762</v>
      </c>
      <c r="B769" s="4">
        <v>23.332116647344129</v>
      </c>
      <c r="C769" s="4">
        <v>19.970905366776311</v>
      </c>
      <c r="E769" s="2">
        <f t="shared" si="33"/>
        <v>1</v>
      </c>
      <c r="F769" s="2">
        <f t="shared" si="34"/>
        <v>0</v>
      </c>
      <c r="G769" s="7">
        <f t="shared" si="35"/>
        <v>3.3612112805678187</v>
      </c>
    </row>
    <row r="770" spans="1:7" ht="16" thickBot="1">
      <c r="A770" s="4">
        <v>763</v>
      </c>
      <c r="B770" s="4">
        <v>24.337761311578127</v>
      </c>
      <c r="C770" s="4">
        <v>34.311922255694057</v>
      </c>
      <c r="E770" s="2">
        <f t="shared" si="33"/>
        <v>0</v>
      </c>
      <c r="F770" s="2">
        <f t="shared" si="34"/>
        <v>1</v>
      </c>
      <c r="G770" s="7">
        <f t="shared" si="35"/>
        <v>9.9741609441159298</v>
      </c>
    </row>
    <row r="771" spans="1:7" ht="16" thickBot="1">
      <c r="A771" s="4">
        <v>764</v>
      </c>
      <c r="B771" s="4">
        <v>9.9481589657354217</v>
      </c>
      <c r="C771" s="4">
        <v>18.332407429684569</v>
      </c>
      <c r="E771" s="2">
        <f t="shared" si="33"/>
        <v>0</v>
      </c>
      <c r="F771" s="2">
        <f t="shared" si="34"/>
        <v>1</v>
      </c>
      <c r="G771" s="7">
        <f t="shared" si="35"/>
        <v>8.384248463949147</v>
      </c>
    </row>
    <row r="772" spans="1:7" ht="16" thickBot="1">
      <c r="A772" s="4">
        <v>765</v>
      </c>
      <c r="B772" s="4">
        <v>28.189815359863537</v>
      </c>
      <c r="C772" s="4">
        <v>27.279009282757031</v>
      </c>
      <c r="E772" s="2">
        <f t="shared" si="33"/>
        <v>1</v>
      </c>
      <c r="F772" s="2">
        <f t="shared" si="34"/>
        <v>0</v>
      </c>
      <c r="G772" s="7">
        <f t="shared" si="35"/>
        <v>0.91080607710650696</v>
      </c>
    </row>
    <row r="773" spans="1:7" ht="16" thickBot="1">
      <c r="A773" s="4">
        <v>766</v>
      </c>
      <c r="B773" s="4">
        <v>11.964200191140931</v>
      </c>
      <c r="C773" s="4">
        <v>22.40778362024847</v>
      </c>
      <c r="E773" s="2">
        <f t="shared" si="33"/>
        <v>0</v>
      </c>
      <c r="F773" s="2">
        <f t="shared" si="34"/>
        <v>1</v>
      </c>
      <c r="G773" s="7">
        <f t="shared" si="35"/>
        <v>10.443583429107539</v>
      </c>
    </row>
    <row r="774" spans="1:7" ht="16" thickBot="1">
      <c r="A774" s="4">
        <v>767</v>
      </c>
      <c r="B774" s="4">
        <v>10.433764299044906</v>
      </c>
      <c r="C774" s="4">
        <v>21.300738629170233</v>
      </c>
      <c r="E774" s="2">
        <f t="shared" si="33"/>
        <v>0</v>
      </c>
      <c r="F774" s="2">
        <f t="shared" si="34"/>
        <v>1</v>
      </c>
      <c r="G774" s="7">
        <f t="shared" si="35"/>
        <v>10.866974330125327</v>
      </c>
    </row>
    <row r="775" spans="1:7" ht="16" thickBot="1">
      <c r="A775" s="4">
        <v>768</v>
      </c>
      <c r="B775" s="4">
        <v>25.005028089567965</v>
      </c>
      <c r="C775" s="4">
        <v>16.617161205853272</v>
      </c>
      <c r="E775" s="2">
        <f t="shared" si="33"/>
        <v>1</v>
      </c>
      <c r="F775" s="2">
        <f t="shared" si="34"/>
        <v>0</v>
      </c>
      <c r="G775" s="7">
        <f t="shared" si="35"/>
        <v>8.3878668837146932</v>
      </c>
    </row>
    <row r="776" spans="1:7" ht="16" thickBot="1">
      <c r="A776" s="4">
        <v>769</v>
      </c>
      <c r="B776" s="4">
        <v>12.042901476378981</v>
      </c>
      <c r="C776" s="4">
        <v>23.217607178020472</v>
      </c>
      <c r="E776" s="2">
        <f t="shared" ref="E776:E839" si="36">IF(B776&gt;C776, 1, 0)</f>
        <v>0</v>
      </c>
      <c r="F776" s="2">
        <f t="shared" ref="F776:F839" si="37">IF(B776&lt;C776, 1, 0)</f>
        <v>1</v>
      </c>
      <c r="G776" s="7">
        <f t="shared" ref="G776:G839" si="38">IF(B776&gt;C776,B776-C776,C776-B776)</f>
        <v>11.174705701641491</v>
      </c>
    </row>
    <row r="777" spans="1:7" ht="16" thickBot="1">
      <c r="A777" s="4">
        <v>770</v>
      </c>
      <c r="B777" s="4">
        <v>12.353308165005748</v>
      </c>
      <c r="C777" s="4">
        <v>29.215291384646299</v>
      </c>
      <c r="E777" s="2">
        <f t="shared" si="36"/>
        <v>0</v>
      </c>
      <c r="F777" s="2">
        <f t="shared" si="37"/>
        <v>1</v>
      </c>
      <c r="G777" s="7">
        <f t="shared" si="38"/>
        <v>16.86198321964055</v>
      </c>
    </row>
    <row r="778" spans="1:7" ht="16" thickBot="1">
      <c r="A778" s="4">
        <v>771</v>
      </c>
      <c r="B778" s="4">
        <v>26.128629022367946</v>
      </c>
      <c r="C778" s="4">
        <v>30.790779201321968</v>
      </c>
      <c r="E778" s="2">
        <f t="shared" si="36"/>
        <v>0</v>
      </c>
      <c r="F778" s="2">
        <f t="shared" si="37"/>
        <v>1</v>
      </c>
      <c r="G778" s="7">
        <f t="shared" si="38"/>
        <v>4.6621501789540218</v>
      </c>
    </row>
    <row r="779" spans="1:7" ht="16" thickBot="1">
      <c r="A779" s="4">
        <v>772</v>
      </c>
      <c r="B779" s="4">
        <v>18.963569816014758</v>
      </c>
      <c r="C779" s="4">
        <v>35.258470216358276</v>
      </c>
      <c r="E779" s="2">
        <f t="shared" si="36"/>
        <v>0</v>
      </c>
      <c r="F779" s="2">
        <f t="shared" si="37"/>
        <v>1</v>
      </c>
      <c r="G779" s="7">
        <f t="shared" si="38"/>
        <v>16.294900400343518</v>
      </c>
    </row>
    <row r="780" spans="1:7" ht="16" thickBot="1">
      <c r="A780" s="4">
        <v>773</v>
      </c>
      <c r="B780" s="4">
        <v>9.8093904674029275</v>
      </c>
      <c r="C780" s="4">
        <v>35.406997942990444</v>
      </c>
      <c r="E780" s="2">
        <f t="shared" si="36"/>
        <v>0</v>
      </c>
      <c r="F780" s="2">
        <f t="shared" si="37"/>
        <v>1</v>
      </c>
      <c r="G780" s="7">
        <f t="shared" si="38"/>
        <v>25.597607475587516</v>
      </c>
    </row>
    <row r="781" spans="1:7" ht="16" thickBot="1">
      <c r="A781" s="4">
        <v>774</v>
      </c>
      <c r="B781" s="4">
        <v>7.9478373300026952</v>
      </c>
      <c r="C781" s="4">
        <v>32.780646526894607</v>
      </c>
      <c r="E781" s="2">
        <f t="shared" si="36"/>
        <v>0</v>
      </c>
      <c r="F781" s="2">
        <f t="shared" si="37"/>
        <v>1</v>
      </c>
      <c r="G781" s="7">
        <f t="shared" si="38"/>
        <v>24.832809196891912</v>
      </c>
    </row>
    <row r="782" spans="1:7" ht="16" thickBot="1">
      <c r="A782" s="4">
        <v>775</v>
      </c>
      <c r="B782" s="4">
        <v>20.426795529326277</v>
      </c>
      <c r="C782" s="4">
        <v>30.041733167886143</v>
      </c>
      <c r="E782" s="2">
        <f t="shared" si="36"/>
        <v>0</v>
      </c>
      <c r="F782" s="2">
        <f t="shared" si="37"/>
        <v>1</v>
      </c>
      <c r="G782" s="7">
        <f t="shared" si="38"/>
        <v>9.6149376385598657</v>
      </c>
    </row>
    <row r="783" spans="1:7" ht="16" thickBot="1">
      <c r="A783" s="4">
        <v>776</v>
      </c>
      <c r="B783" s="4">
        <v>14.878894623486007</v>
      </c>
      <c r="C783" s="4">
        <v>39.467871673846538</v>
      </c>
      <c r="E783" s="2">
        <f t="shared" si="36"/>
        <v>0</v>
      </c>
      <c r="F783" s="2">
        <f t="shared" si="37"/>
        <v>1</v>
      </c>
      <c r="G783" s="7">
        <f t="shared" si="38"/>
        <v>24.588977050360533</v>
      </c>
    </row>
    <row r="784" spans="1:7" ht="16" thickBot="1">
      <c r="A784" s="4">
        <v>777</v>
      </c>
      <c r="B784" s="4">
        <v>20.701400347671512</v>
      </c>
      <c r="C784" s="4">
        <v>35.057047802769382</v>
      </c>
      <c r="E784" s="2">
        <f t="shared" si="36"/>
        <v>0</v>
      </c>
      <c r="F784" s="2">
        <f t="shared" si="37"/>
        <v>1</v>
      </c>
      <c r="G784" s="7">
        <f t="shared" si="38"/>
        <v>14.35564745509787</v>
      </c>
    </row>
    <row r="785" spans="1:7" ht="16" thickBot="1">
      <c r="A785" s="4">
        <v>778</v>
      </c>
      <c r="B785" s="4">
        <v>18.853817515602774</v>
      </c>
      <c r="C785" s="4">
        <v>19.752749942138841</v>
      </c>
      <c r="E785" s="2">
        <f t="shared" si="36"/>
        <v>0</v>
      </c>
      <c r="F785" s="2">
        <f t="shared" si="37"/>
        <v>1</v>
      </c>
      <c r="G785" s="7">
        <f t="shared" si="38"/>
        <v>0.8989324265360672</v>
      </c>
    </row>
    <row r="786" spans="1:7" ht="16" thickBot="1">
      <c r="A786" s="4">
        <v>779</v>
      </c>
      <c r="B786" s="4">
        <v>16.411782214839366</v>
      </c>
      <c r="C786" s="4">
        <v>30.114274723173057</v>
      </c>
      <c r="E786" s="2">
        <f t="shared" si="36"/>
        <v>0</v>
      </c>
      <c r="F786" s="2">
        <f t="shared" si="37"/>
        <v>1</v>
      </c>
      <c r="G786" s="7">
        <f t="shared" si="38"/>
        <v>13.702492508333691</v>
      </c>
    </row>
    <row r="787" spans="1:7" ht="16" thickBot="1">
      <c r="A787" s="4">
        <v>780</v>
      </c>
      <c r="B787" s="4">
        <v>26.311880415105176</v>
      </c>
      <c r="C787" s="4">
        <v>17.144746893309978</v>
      </c>
      <c r="E787" s="2">
        <f t="shared" si="36"/>
        <v>1</v>
      </c>
      <c r="F787" s="2">
        <f t="shared" si="37"/>
        <v>0</v>
      </c>
      <c r="G787" s="7">
        <f t="shared" si="38"/>
        <v>9.167133521795197</v>
      </c>
    </row>
    <row r="788" spans="1:7" ht="16" thickBot="1">
      <c r="A788" s="4">
        <v>781</v>
      </c>
      <c r="B788" s="4">
        <v>13.555548780404838</v>
      </c>
      <c r="C788" s="4">
        <v>13.421666633421617</v>
      </c>
      <c r="E788" s="2">
        <f t="shared" si="36"/>
        <v>1</v>
      </c>
      <c r="F788" s="2">
        <f t="shared" si="37"/>
        <v>0</v>
      </c>
      <c r="G788" s="7">
        <f t="shared" si="38"/>
        <v>0.1338821469832201</v>
      </c>
    </row>
    <row r="789" spans="1:7" ht="16" thickBot="1">
      <c r="A789" s="4">
        <v>782</v>
      </c>
      <c r="B789" s="4">
        <v>16.314935807982302</v>
      </c>
      <c r="C789" s="4">
        <v>39.189900103408021</v>
      </c>
      <c r="E789" s="2">
        <f t="shared" si="36"/>
        <v>0</v>
      </c>
      <c r="F789" s="2">
        <f t="shared" si="37"/>
        <v>1</v>
      </c>
      <c r="G789" s="7">
        <f t="shared" si="38"/>
        <v>22.87496429542572</v>
      </c>
    </row>
    <row r="790" spans="1:7" ht="16" thickBot="1">
      <c r="A790" s="4">
        <v>783</v>
      </c>
      <c r="B790" s="4">
        <v>22.62370011058977</v>
      </c>
      <c r="C790" s="4">
        <v>25.75086159909727</v>
      </c>
      <c r="E790" s="2">
        <f t="shared" si="36"/>
        <v>0</v>
      </c>
      <c r="F790" s="2">
        <f t="shared" si="37"/>
        <v>1</v>
      </c>
      <c r="G790" s="7">
        <f t="shared" si="38"/>
        <v>3.1271614885075003</v>
      </c>
    </row>
    <row r="791" spans="1:7" ht="16" thickBot="1">
      <c r="A791" s="4">
        <v>784</v>
      </c>
      <c r="B791" s="4">
        <v>12.758560797137307</v>
      </c>
      <c r="C791" s="4">
        <v>21.555061434961626</v>
      </c>
      <c r="E791" s="2">
        <f t="shared" si="36"/>
        <v>0</v>
      </c>
      <c r="F791" s="2">
        <f t="shared" si="37"/>
        <v>1</v>
      </c>
      <c r="G791" s="7">
        <f t="shared" si="38"/>
        <v>8.7965006378243196</v>
      </c>
    </row>
    <row r="792" spans="1:7" ht="16" thickBot="1">
      <c r="A792" s="4">
        <v>785</v>
      </c>
      <c r="B792" s="4">
        <v>29.045190709269932</v>
      </c>
      <c r="C792" s="4">
        <v>30.211097070374301</v>
      </c>
      <c r="E792" s="2">
        <f t="shared" si="36"/>
        <v>0</v>
      </c>
      <c r="F792" s="2">
        <f t="shared" si="37"/>
        <v>1</v>
      </c>
      <c r="G792" s="7">
        <f t="shared" si="38"/>
        <v>1.1659063611043692</v>
      </c>
    </row>
    <row r="793" spans="1:7" ht="16" thickBot="1">
      <c r="A793" s="4">
        <v>786</v>
      </c>
      <c r="B793" s="4">
        <v>14.830920624860685</v>
      </c>
      <c r="C793" s="4">
        <v>28.370552641446089</v>
      </c>
      <c r="E793" s="2">
        <f t="shared" si="36"/>
        <v>0</v>
      </c>
      <c r="F793" s="2">
        <f t="shared" si="37"/>
        <v>1</v>
      </c>
      <c r="G793" s="7">
        <f t="shared" si="38"/>
        <v>13.539632016585404</v>
      </c>
    </row>
    <row r="794" spans="1:7" ht="16" thickBot="1">
      <c r="A794" s="4">
        <v>787</v>
      </c>
      <c r="B794" s="4">
        <v>12.046989544335879</v>
      </c>
      <c r="C794" s="4">
        <v>18.683667145862696</v>
      </c>
      <c r="E794" s="2">
        <f t="shared" si="36"/>
        <v>0</v>
      </c>
      <c r="F794" s="2">
        <f t="shared" si="37"/>
        <v>1</v>
      </c>
      <c r="G794" s="7">
        <f t="shared" si="38"/>
        <v>6.6366776015268165</v>
      </c>
    </row>
    <row r="795" spans="1:7" ht="16" thickBot="1">
      <c r="A795" s="4">
        <v>788</v>
      </c>
      <c r="B795" s="4">
        <v>28.522531930637811</v>
      </c>
      <c r="C795" s="4">
        <v>34.252572987662354</v>
      </c>
      <c r="E795" s="2">
        <f t="shared" si="36"/>
        <v>0</v>
      </c>
      <c r="F795" s="2">
        <f t="shared" si="37"/>
        <v>1</v>
      </c>
      <c r="G795" s="7">
        <f t="shared" si="38"/>
        <v>5.7300410570245432</v>
      </c>
    </row>
    <row r="796" spans="1:7" ht="16" thickBot="1">
      <c r="A796" s="4">
        <v>789</v>
      </c>
      <c r="B796" s="4">
        <v>24.27643469130453</v>
      </c>
      <c r="C796" s="4">
        <v>34.768993588295018</v>
      </c>
      <c r="E796" s="2">
        <f t="shared" si="36"/>
        <v>0</v>
      </c>
      <c r="F796" s="2">
        <f t="shared" si="37"/>
        <v>1</v>
      </c>
      <c r="G796" s="7">
        <f t="shared" si="38"/>
        <v>10.492558896990488</v>
      </c>
    </row>
    <row r="797" spans="1:7" ht="16" thickBot="1">
      <c r="A797" s="4">
        <v>790</v>
      </c>
      <c r="B797" s="4">
        <v>10.105822926189404</v>
      </c>
      <c r="C797" s="4">
        <v>27.348497752457106</v>
      </c>
      <c r="E797" s="2">
        <f t="shared" si="36"/>
        <v>0</v>
      </c>
      <c r="F797" s="2">
        <f t="shared" si="37"/>
        <v>1</v>
      </c>
      <c r="G797" s="7">
        <f t="shared" si="38"/>
        <v>17.242674826267702</v>
      </c>
    </row>
    <row r="798" spans="1:7" ht="16" thickBot="1">
      <c r="A798" s="4">
        <v>791</v>
      </c>
      <c r="B798" s="4">
        <v>11.073944286383623</v>
      </c>
      <c r="C798" s="4">
        <v>15.833442509051494</v>
      </c>
      <c r="E798" s="2">
        <f t="shared" si="36"/>
        <v>0</v>
      </c>
      <c r="F798" s="2">
        <f t="shared" si="37"/>
        <v>1</v>
      </c>
      <c r="G798" s="7">
        <f t="shared" si="38"/>
        <v>4.7594982226678706</v>
      </c>
    </row>
    <row r="799" spans="1:7" ht="16" thickBot="1">
      <c r="A799" s="4">
        <v>792</v>
      </c>
      <c r="B799" s="4">
        <v>19.603249332691988</v>
      </c>
      <c r="C799" s="4">
        <v>3.6298851877203404</v>
      </c>
      <c r="E799" s="2">
        <f t="shared" si="36"/>
        <v>1</v>
      </c>
      <c r="F799" s="2">
        <f t="shared" si="37"/>
        <v>0</v>
      </c>
      <c r="G799" s="7">
        <f t="shared" si="38"/>
        <v>15.973364144971647</v>
      </c>
    </row>
    <row r="800" spans="1:7" ht="16" thickBot="1">
      <c r="A800" s="4">
        <v>793</v>
      </c>
      <c r="B800" s="4">
        <v>10.939325732420286</v>
      </c>
      <c r="C800" s="4">
        <v>39.626579012404456</v>
      </c>
      <c r="E800" s="2">
        <f t="shared" si="36"/>
        <v>0</v>
      </c>
      <c r="F800" s="2">
        <f t="shared" si="37"/>
        <v>1</v>
      </c>
      <c r="G800" s="7">
        <f t="shared" si="38"/>
        <v>28.687253279984169</v>
      </c>
    </row>
    <row r="801" spans="1:7" ht="16" thickBot="1">
      <c r="A801" s="4">
        <v>794</v>
      </c>
      <c r="B801" s="4">
        <v>22.143311872032392</v>
      </c>
      <c r="C801" s="4">
        <v>32.323874864494293</v>
      </c>
      <c r="E801" s="2">
        <f t="shared" si="36"/>
        <v>0</v>
      </c>
      <c r="F801" s="2">
        <f t="shared" si="37"/>
        <v>1</v>
      </c>
      <c r="G801" s="7">
        <f t="shared" si="38"/>
        <v>10.180562992461901</v>
      </c>
    </row>
    <row r="802" spans="1:7" ht="16" thickBot="1">
      <c r="A802" s="4">
        <v>795</v>
      </c>
      <c r="B802" s="4">
        <v>22.244208554581366</v>
      </c>
      <c r="C802" s="4">
        <v>29.041505054847626</v>
      </c>
      <c r="E802" s="2">
        <f t="shared" si="36"/>
        <v>0</v>
      </c>
      <c r="F802" s="2">
        <f t="shared" si="37"/>
        <v>1</v>
      </c>
      <c r="G802" s="7">
        <f t="shared" si="38"/>
        <v>6.7972965002662598</v>
      </c>
    </row>
    <row r="803" spans="1:7" ht="16" thickBot="1">
      <c r="A803" s="4">
        <v>796</v>
      </c>
      <c r="B803" s="4">
        <v>14.173596870944701</v>
      </c>
      <c r="C803" s="4">
        <v>31.560979411005942</v>
      </c>
      <c r="E803" s="2">
        <f t="shared" si="36"/>
        <v>0</v>
      </c>
      <c r="F803" s="2">
        <f t="shared" si="37"/>
        <v>1</v>
      </c>
      <c r="G803" s="7">
        <f t="shared" si="38"/>
        <v>17.387382540061239</v>
      </c>
    </row>
    <row r="804" spans="1:7" ht="16" thickBot="1">
      <c r="A804" s="4">
        <v>797</v>
      </c>
      <c r="B804" s="4">
        <v>32.208594421999209</v>
      </c>
      <c r="C804" s="4">
        <v>33.297841937881202</v>
      </c>
      <c r="E804" s="2">
        <f t="shared" si="36"/>
        <v>0</v>
      </c>
      <c r="F804" s="2">
        <f t="shared" si="37"/>
        <v>1</v>
      </c>
      <c r="G804" s="7">
        <f t="shared" si="38"/>
        <v>1.0892475158819934</v>
      </c>
    </row>
    <row r="805" spans="1:7" ht="16" thickBot="1">
      <c r="A805" s="4">
        <v>798</v>
      </c>
      <c r="B805" s="4">
        <v>15.426216999027449</v>
      </c>
      <c r="C805" s="4">
        <v>26.491058604203573</v>
      </c>
      <c r="E805" s="2">
        <f t="shared" si="36"/>
        <v>0</v>
      </c>
      <c r="F805" s="2">
        <f t="shared" si="37"/>
        <v>1</v>
      </c>
      <c r="G805" s="7">
        <f t="shared" si="38"/>
        <v>11.064841605176124</v>
      </c>
    </row>
    <row r="806" spans="1:7" ht="16" thickBot="1">
      <c r="A806" s="4">
        <v>799</v>
      </c>
      <c r="B806" s="4">
        <v>22.970238577505864</v>
      </c>
      <c r="C806" s="4">
        <v>27.191014387283889</v>
      </c>
      <c r="E806" s="2">
        <f t="shared" si="36"/>
        <v>0</v>
      </c>
      <c r="F806" s="2">
        <f t="shared" si="37"/>
        <v>1</v>
      </c>
      <c r="G806" s="7">
        <f t="shared" si="38"/>
        <v>4.2207758097780257</v>
      </c>
    </row>
    <row r="807" spans="1:7" ht="16" thickBot="1">
      <c r="A807" s="4">
        <v>800</v>
      </c>
      <c r="B807" s="4">
        <v>10.071615938611304</v>
      </c>
      <c r="C807" s="4">
        <v>17.363199372246484</v>
      </c>
      <c r="E807" s="2">
        <f t="shared" si="36"/>
        <v>0</v>
      </c>
      <c r="F807" s="2">
        <f t="shared" si="37"/>
        <v>1</v>
      </c>
      <c r="G807" s="7">
        <f t="shared" si="38"/>
        <v>7.2915834336351804</v>
      </c>
    </row>
    <row r="808" spans="1:7" ht="16" thickBot="1">
      <c r="A808" s="4">
        <v>801</v>
      </c>
      <c r="B808" s="4">
        <v>21.796168729721892</v>
      </c>
      <c r="C808" s="4">
        <v>26.722056222403637</v>
      </c>
      <c r="E808" s="2">
        <f t="shared" si="36"/>
        <v>0</v>
      </c>
      <c r="F808" s="2">
        <f t="shared" si="37"/>
        <v>1</v>
      </c>
      <c r="G808" s="7">
        <f t="shared" si="38"/>
        <v>4.9258874926817455</v>
      </c>
    </row>
    <row r="809" spans="1:7" ht="16" thickBot="1">
      <c r="A809" s="4">
        <v>802</v>
      </c>
      <c r="B809" s="4">
        <v>17.713227049255678</v>
      </c>
      <c r="C809" s="4">
        <v>22.163026758884897</v>
      </c>
      <c r="E809" s="2">
        <f t="shared" si="36"/>
        <v>0</v>
      </c>
      <c r="F809" s="2">
        <f t="shared" si="37"/>
        <v>1</v>
      </c>
      <c r="G809" s="7">
        <f t="shared" si="38"/>
        <v>4.4497997096292181</v>
      </c>
    </row>
    <row r="810" spans="1:7" ht="16" thickBot="1">
      <c r="A810" s="4">
        <v>803</v>
      </c>
      <c r="B810" s="4">
        <v>18.844085144968428</v>
      </c>
      <c r="C810" s="4">
        <v>31.260154487911155</v>
      </c>
      <c r="E810" s="2">
        <f t="shared" si="36"/>
        <v>0</v>
      </c>
      <c r="F810" s="2">
        <f t="shared" si="37"/>
        <v>1</v>
      </c>
      <c r="G810" s="7">
        <f t="shared" si="38"/>
        <v>12.416069342942727</v>
      </c>
    </row>
    <row r="811" spans="1:7" ht="16" thickBot="1">
      <c r="A811" s="4">
        <v>804</v>
      </c>
      <c r="B811" s="4">
        <v>7.4121987875223159</v>
      </c>
      <c r="C811" s="4">
        <v>17.753411663265918</v>
      </c>
      <c r="E811" s="2">
        <f t="shared" si="36"/>
        <v>0</v>
      </c>
      <c r="F811" s="2">
        <f t="shared" si="37"/>
        <v>1</v>
      </c>
      <c r="G811" s="7">
        <f t="shared" si="38"/>
        <v>10.341212875743603</v>
      </c>
    </row>
    <row r="812" spans="1:7" ht="16" thickBot="1">
      <c r="A812" s="4">
        <v>805</v>
      </c>
      <c r="B812" s="4">
        <v>18.343805383433352</v>
      </c>
      <c r="C812" s="4">
        <v>31.841553357714066</v>
      </c>
      <c r="E812" s="2">
        <f t="shared" si="36"/>
        <v>0</v>
      </c>
      <c r="F812" s="2">
        <f t="shared" si="37"/>
        <v>1</v>
      </c>
      <c r="G812" s="7">
        <f t="shared" si="38"/>
        <v>13.497747974280713</v>
      </c>
    </row>
    <row r="813" spans="1:7" ht="16" thickBot="1">
      <c r="A813" s="4">
        <v>806</v>
      </c>
      <c r="B813" s="4">
        <v>24.834902990080966</v>
      </c>
      <c r="C813" s="4">
        <v>28.57001777582343</v>
      </c>
      <c r="E813" s="2">
        <f t="shared" si="36"/>
        <v>0</v>
      </c>
      <c r="F813" s="2">
        <f t="shared" si="37"/>
        <v>1</v>
      </c>
      <c r="G813" s="7">
        <f t="shared" si="38"/>
        <v>3.7351147857424642</v>
      </c>
    </row>
    <row r="814" spans="1:7" ht="16" thickBot="1">
      <c r="A814" s="4">
        <v>807</v>
      </c>
      <c r="B814" s="4">
        <v>19.897316992686598</v>
      </c>
      <c r="C814" s="4">
        <v>34.534328982390342</v>
      </c>
      <c r="E814" s="2">
        <f t="shared" si="36"/>
        <v>0</v>
      </c>
      <c r="F814" s="2">
        <f t="shared" si="37"/>
        <v>1</v>
      </c>
      <c r="G814" s="7">
        <f t="shared" si="38"/>
        <v>14.637011989703744</v>
      </c>
    </row>
    <row r="815" spans="1:7" ht="16" thickBot="1">
      <c r="A815" s="4">
        <v>808</v>
      </c>
      <c r="B815" s="4">
        <v>26.310179953471227</v>
      </c>
      <c r="C815" s="4">
        <v>27.11418635480161</v>
      </c>
      <c r="E815" s="2">
        <f t="shared" si="36"/>
        <v>0</v>
      </c>
      <c r="F815" s="2">
        <f t="shared" si="37"/>
        <v>1</v>
      </c>
      <c r="G815" s="7">
        <f t="shared" si="38"/>
        <v>0.80400640133038337</v>
      </c>
    </row>
    <row r="816" spans="1:7" ht="16" thickBot="1">
      <c r="A816" s="4">
        <v>809</v>
      </c>
      <c r="B816" s="4">
        <v>14.737147136532622</v>
      </c>
      <c r="C816" s="4">
        <v>30.417367976379946</v>
      </c>
      <c r="E816" s="2">
        <f t="shared" si="36"/>
        <v>0</v>
      </c>
      <c r="F816" s="2">
        <f t="shared" si="37"/>
        <v>1</v>
      </c>
      <c r="G816" s="7">
        <f t="shared" si="38"/>
        <v>15.680220839847324</v>
      </c>
    </row>
    <row r="817" spans="1:7" ht="16" thickBot="1">
      <c r="A817" s="4">
        <v>810</v>
      </c>
      <c r="B817" s="4">
        <v>21.777648462335833</v>
      </c>
      <c r="C817" s="4">
        <v>26.066372801932697</v>
      </c>
      <c r="E817" s="2">
        <f t="shared" si="36"/>
        <v>0</v>
      </c>
      <c r="F817" s="2">
        <f t="shared" si="37"/>
        <v>1</v>
      </c>
      <c r="G817" s="7">
        <f t="shared" si="38"/>
        <v>4.2887243395968646</v>
      </c>
    </row>
    <row r="818" spans="1:7" ht="16" thickBot="1">
      <c r="A818" s="4">
        <v>811</v>
      </c>
      <c r="B818" s="4">
        <v>17.19847121527323</v>
      </c>
      <c r="C818" s="4">
        <v>16.031192521901531</v>
      </c>
      <c r="E818" s="2">
        <f t="shared" si="36"/>
        <v>1</v>
      </c>
      <c r="F818" s="2">
        <f t="shared" si="37"/>
        <v>0</v>
      </c>
      <c r="G818" s="7">
        <f t="shared" si="38"/>
        <v>1.1672786933716992</v>
      </c>
    </row>
    <row r="819" spans="1:7" ht="16" thickBot="1">
      <c r="A819" s="4">
        <v>812</v>
      </c>
      <c r="B819" s="4">
        <v>17.603814884882379</v>
      </c>
      <c r="C819" s="4">
        <v>11.890563731567104</v>
      </c>
      <c r="E819" s="2">
        <f t="shared" si="36"/>
        <v>1</v>
      </c>
      <c r="F819" s="2">
        <f t="shared" si="37"/>
        <v>0</v>
      </c>
      <c r="G819" s="7">
        <f t="shared" si="38"/>
        <v>5.7132511533152748</v>
      </c>
    </row>
    <row r="820" spans="1:7" ht="16" thickBot="1">
      <c r="A820" s="4">
        <v>813</v>
      </c>
      <c r="B820" s="4">
        <v>12.357618085831586</v>
      </c>
      <c r="C820" s="4">
        <v>14.757029940824014</v>
      </c>
      <c r="E820" s="2">
        <f t="shared" si="36"/>
        <v>0</v>
      </c>
      <c r="F820" s="2">
        <f t="shared" si="37"/>
        <v>1</v>
      </c>
      <c r="G820" s="7">
        <f t="shared" si="38"/>
        <v>2.3994118549924277</v>
      </c>
    </row>
    <row r="821" spans="1:7" ht="16" thickBot="1">
      <c r="A821" s="4">
        <v>814</v>
      </c>
      <c r="B821" s="4">
        <v>18.43019246889283</v>
      </c>
      <c r="C821" s="4">
        <v>22.373111600325586</v>
      </c>
      <c r="E821" s="2">
        <f t="shared" si="36"/>
        <v>0</v>
      </c>
      <c r="F821" s="2">
        <f t="shared" si="37"/>
        <v>1</v>
      </c>
      <c r="G821" s="7">
        <f t="shared" si="38"/>
        <v>3.9429191314327561</v>
      </c>
    </row>
    <row r="822" spans="1:7" ht="16" thickBot="1">
      <c r="A822" s="4">
        <v>815</v>
      </c>
      <c r="B822" s="4">
        <v>7.7323398213628423</v>
      </c>
      <c r="C822" s="4">
        <v>30.029078943614607</v>
      </c>
      <c r="E822" s="2">
        <f t="shared" si="36"/>
        <v>0</v>
      </c>
      <c r="F822" s="2">
        <f t="shared" si="37"/>
        <v>1</v>
      </c>
      <c r="G822" s="7">
        <f t="shared" si="38"/>
        <v>22.296739122251765</v>
      </c>
    </row>
    <row r="823" spans="1:7" ht="16" thickBot="1">
      <c r="A823" s="4">
        <v>816</v>
      </c>
      <c r="B823" s="4">
        <v>24.538655924563731</v>
      </c>
      <c r="C823" s="4">
        <v>25.064962317807357</v>
      </c>
      <c r="E823" s="2">
        <f t="shared" si="36"/>
        <v>0</v>
      </c>
      <c r="F823" s="2">
        <f t="shared" si="37"/>
        <v>1</v>
      </c>
      <c r="G823" s="7">
        <f t="shared" si="38"/>
        <v>0.52630639324362605</v>
      </c>
    </row>
    <row r="824" spans="1:7" ht="16" thickBot="1">
      <c r="A824" s="4">
        <v>817</v>
      </c>
      <c r="B824" s="4">
        <v>23.308803048390686</v>
      </c>
      <c r="C824" s="4">
        <v>32.911313574301843</v>
      </c>
      <c r="E824" s="2">
        <f t="shared" si="36"/>
        <v>0</v>
      </c>
      <c r="F824" s="2">
        <f t="shared" si="37"/>
        <v>1</v>
      </c>
      <c r="G824" s="7">
        <f t="shared" si="38"/>
        <v>9.6025105259111569</v>
      </c>
    </row>
    <row r="825" spans="1:7" ht="16" thickBot="1">
      <c r="A825" s="4">
        <v>818</v>
      </c>
      <c r="B825" s="4">
        <v>33.867176586318386</v>
      </c>
      <c r="C825" s="4">
        <v>20.674848830011182</v>
      </c>
      <c r="E825" s="2">
        <f t="shared" si="36"/>
        <v>1</v>
      </c>
      <c r="F825" s="2">
        <f t="shared" si="37"/>
        <v>0</v>
      </c>
      <c r="G825" s="7">
        <f t="shared" si="38"/>
        <v>13.192327756307204</v>
      </c>
    </row>
    <row r="826" spans="1:7" ht="16" thickBot="1">
      <c r="A826" s="4">
        <v>819</v>
      </c>
      <c r="B826" s="4">
        <v>25.804127699690607</v>
      </c>
      <c r="C826" s="4">
        <v>31.281684262088159</v>
      </c>
      <c r="E826" s="2">
        <f t="shared" si="36"/>
        <v>0</v>
      </c>
      <c r="F826" s="2">
        <f t="shared" si="37"/>
        <v>1</v>
      </c>
      <c r="G826" s="7">
        <f t="shared" si="38"/>
        <v>5.4775565623975524</v>
      </c>
    </row>
    <row r="827" spans="1:7" ht="16" thickBot="1">
      <c r="A827" s="4">
        <v>820</v>
      </c>
      <c r="B827" s="4">
        <v>24.200775194754616</v>
      </c>
      <c r="C827" s="4">
        <v>22.511533410155479</v>
      </c>
      <c r="E827" s="2">
        <f t="shared" si="36"/>
        <v>1</v>
      </c>
      <c r="F827" s="2">
        <f t="shared" si="37"/>
        <v>0</v>
      </c>
      <c r="G827" s="7">
        <f t="shared" si="38"/>
        <v>1.6892417845991368</v>
      </c>
    </row>
    <row r="828" spans="1:7" ht="16" thickBot="1">
      <c r="A828" s="4">
        <v>821</v>
      </c>
      <c r="B828" s="4">
        <v>16.488748932156756</v>
      </c>
      <c r="C828" s="4">
        <v>47.892718679112988</v>
      </c>
      <c r="E828" s="2">
        <f t="shared" si="36"/>
        <v>0</v>
      </c>
      <c r="F828" s="2">
        <f t="shared" si="37"/>
        <v>1</v>
      </c>
      <c r="G828" s="7">
        <f t="shared" si="38"/>
        <v>31.403969746956232</v>
      </c>
    </row>
    <row r="829" spans="1:7" ht="16" thickBot="1">
      <c r="A829" s="4">
        <v>822</v>
      </c>
      <c r="B829" s="4">
        <v>7.059982966171976</v>
      </c>
      <c r="C829" s="4">
        <v>23.63212404911938</v>
      </c>
      <c r="E829" s="2">
        <f t="shared" si="36"/>
        <v>0</v>
      </c>
      <c r="F829" s="2">
        <f t="shared" si="37"/>
        <v>1</v>
      </c>
      <c r="G829" s="7">
        <f t="shared" si="38"/>
        <v>16.572141082947404</v>
      </c>
    </row>
    <row r="830" spans="1:7" ht="16" thickBot="1">
      <c r="A830" s="4">
        <v>823</v>
      </c>
      <c r="B830" s="4">
        <v>32.531774602320482</v>
      </c>
      <c r="C830" s="4">
        <v>21.787914490158599</v>
      </c>
      <c r="E830" s="2">
        <f t="shared" si="36"/>
        <v>1</v>
      </c>
      <c r="F830" s="2">
        <f t="shared" si="37"/>
        <v>0</v>
      </c>
      <c r="G830" s="7">
        <f t="shared" si="38"/>
        <v>10.743860112161883</v>
      </c>
    </row>
    <row r="831" spans="1:7" ht="16" thickBot="1">
      <c r="A831" s="4">
        <v>824</v>
      </c>
      <c r="B831" s="4">
        <v>19.861849050587715</v>
      </c>
      <c r="C831" s="4">
        <v>24.293977361701391</v>
      </c>
      <c r="E831" s="2">
        <f t="shared" si="36"/>
        <v>0</v>
      </c>
      <c r="F831" s="2">
        <f t="shared" si="37"/>
        <v>1</v>
      </c>
      <c r="G831" s="7">
        <f t="shared" si="38"/>
        <v>4.4321283111136758</v>
      </c>
    </row>
    <row r="832" spans="1:7" ht="16" thickBot="1">
      <c r="A832" s="4">
        <v>825</v>
      </c>
      <c r="B832" s="4">
        <v>15.897458083426322</v>
      </c>
      <c r="C832" s="4">
        <v>39.216587754905241</v>
      </c>
      <c r="E832" s="2">
        <f t="shared" si="36"/>
        <v>0</v>
      </c>
      <c r="F832" s="2">
        <f t="shared" si="37"/>
        <v>1</v>
      </c>
      <c r="G832" s="7">
        <f t="shared" si="38"/>
        <v>23.319129671478919</v>
      </c>
    </row>
    <row r="833" spans="1:7" ht="16" thickBot="1">
      <c r="A833" s="4">
        <v>826</v>
      </c>
      <c r="B833" s="4">
        <v>10.961776478059171</v>
      </c>
      <c r="C833" s="4">
        <v>29.13540107301781</v>
      </c>
      <c r="E833" s="2">
        <f t="shared" si="36"/>
        <v>0</v>
      </c>
      <c r="F833" s="2">
        <f t="shared" si="37"/>
        <v>1</v>
      </c>
      <c r="G833" s="7">
        <f t="shared" si="38"/>
        <v>18.173624594958639</v>
      </c>
    </row>
    <row r="834" spans="1:7" ht="16" thickBot="1">
      <c r="A834" s="4">
        <v>827</v>
      </c>
      <c r="B834" s="4">
        <v>13.464864929460596</v>
      </c>
      <c r="C834" s="4">
        <v>28.865116412405893</v>
      </c>
      <c r="E834" s="2">
        <f t="shared" si="36"/>
        <v>0</v>
      </c>
      <c r="F834" s="2">
        <f t="shared" si="37"/>
        <v>1</v>
      </c>
      <c r="G834" s="7">
        <f t="shared" si="38"/>
        <v>15.400251482945297</v>
      </c>
    </row>
    <row r="835" spans="1:7" ht="16" thickBot="1">
      <c r="A835" s="4">
        <v>828</v>
      </c>
      <c r="B835" s="4">
        <v>14.844560397762342</v>
      </c>
      <c r="C835" s="4">
        <v>43.496142304474262</v>
      </c>
      <c r="E835" s="2">
        <f t="shared" si="36"/>
        <v>0</v>
      </c>
      <c r="F835" s="2">
        <f t="shared" si="37"/>
        <v>1</v>
      </c>
      <c r="G835" s="7">
        <f t="shared" si="38"/>
        <v>28.651581906711918</v>
      </c>
    </row>
    <row r="836" spans="1:7" ht="16" thickBot="1">
      <c r="A836" s="4">
        <v>829</v>
      </c>
      <c r="B836" s="4">
        <v>21.43279718632413</v>
      </c>
      <c r="C836" s="4">
        <v>29.450633535626558</v>
      </c>
      <c r="E836" s="2">
        <f t="shared" si="36"/>
        <v>0</v>
      </c>
      <c r="F836" s="2">
        <f t="shared" si="37"/>
        <v>1</v>
      </c>
      <c r="G836" s="7">
        <f t="shared" si="38"/>
        <v>8.0178363493024278</v>
      </c>
    </row>
    <row r="837" spans="1:7" ht="16" thickBot="1">
      <c r="A837" s="4">
        <v>830</v>
      </c>
      <c r="B837" s="4">
        <v>13.107639579513009</v>
      </c>
      <c r="C837" s="4">
        <v>32.313607820200595</v>
      </c>
      <c r="E837" s="2">
        <f t="shared" si="36"/>
        <v>0</v>
      </c>
      <c r="F837" s="2">
        <f t="shared" si="37"/>
        <v>1</v>
      </c>
      <c r="G837" s="7">
        <f t="shared" si="38"/>
        <v>19.205968240687586</v>
      </c>
    </row>
    <row r="838" spans="1:7" ht="16" thickBot="1">
      <c r="A838" s="4">
        <v>831</v>
      </c>
      <c r="B838" s="4">
        <v>9.8531227768052094</v>
      </c>
      <c r="C838" s="4">
        <v>30.638274979675533</v>
      </c>
      <c r="E838" s="2">
        <f t="shared" si="36"/>
        <v>0</v>
      </c>
      <c r="F838" s="2">
        <f t="shared" si="37"/>
        <v>1</v>
      </c>
      <c r="G838" s="7">
        <f t="shared" si="38"/>
        <v>20.785152202870322</v>
      </c>
    </row>
    <row r="839" spans="1:7" ht="16" thickBot="1">
      <c r="A839" s="4">
        <v>832</v>
      </c>
      <c r="B839" s="4">
        <v>26.239338829757692</v>
      </c>
      <c r="C839" s="4">
        <v>39.038604316182727</v>
      </c>
      <c r="E839" s="2">
        <f t="shared" si="36"/>
        <v>0</v>
      </c>
      <c r="F839" s="2">
        <f t="shared" si="37"/>
        <v>1</v>
      </c>
      <c r="G839" s="7">
        <f t="shared" si="38"/>
        <v>12.799265486425035</v>
      </c>
    </row>
    <row r="840" spans="1:7" ht="16" thickBot="1">
      <c r="A840" s="4">
        <v>833</v>
      </c>
      <c r="B840" s="4">
        <v>19.329149021506936</v>
      </c>
      <c r="C840" s="4">
        <v>36.240867234538314</v>
      </c>
      <c r="E840" s="2">
        <f t="shared" ref="E840:E903" si="39">IF(B840&gt;C840, 1, 0)</f>
        <v>0</v>
      </c>
      <c r="F840" s="2">
        <f t="shared" ref="F840:F903" si="40">IF(B840&lt;C840, 1, 0)</f>
        <v>1</v>
      </c>
      <c r="G840" s="7">
        <f t="shared" ref="G840:G903" si="41">IF(B840&gt;C840,B840-C840,C840-B840)</f>
        <v>16.911718213031378</v>
      </c>
    </row>
    <row r="841" spans="1:7" ht="16" thickBot="1">
      <c r="A841" s="4">
        <v>834</v>
      </c>
      <c r="B841" s="4">
        <v>13.493498263860397</v>
      </c>
      <c r="C841" s="4">
        <v>18.884814532055664</v>
      </c>
      <c r="E841" s="2">
        <f t="shared" si="39"/>
        <v>0</v>
      </c>
      <c r="F841" s="2">
        <f t="shared" si="40"/>
        <v>1</v>
      </c>
      <c r="G841" s="7">
        <f t="shared" si="41"/>
        <v>5.3913162681952667</v>
      </c>
    </row>
    <row r="842" spans="1:7" ht="16" thickBot="1">
      <c r="A842" s="4">
        <v>835</v>
      </c>
      <c r="B842" s="4">
        <v>20.835128347997134</v>
      </c>
      <c r="C842" s="4">
        <v>23.485576156260855</v>
      </c>
      <c r="E842" s="2">
        <f t="shared" si="39"/>
        <v>0</v>
      </c>
      <c r="F842" s="2">
        <f t="shared" si="40"/>
        <v>1</v>
      </c>
      <c r="G842" s="7">
        <f t="shared" si="41"/>
        <v>2.6504478082637206</v>
      </c>
    </row>
    <row r="843" spans="1:7" ht="16" thickBot="1">
      <c r="A843" s="4">
        <v>836</v>
      </c>
      <c r="B843" s="4">
        <v>13.811237385351188</v>
      </c>
      <c r="C843" s="4">
        <v>33.798116862227133</v>
      </c>
      <c r="E843" s="2">
        <f t="shared" si="39"/>
        <v>0</v>
      </c>
      <c r="F843" s="2">
        <f t="shared" si="40"/>
        <v>1</v>
      </c>
      <c r="G843" s="7">
        <f t="shared" si="41"/>
        <v>19.986879476875945</v>
      </c>
    </row>
    <row r="844" spans="1:7" ht="16" thickBot="1">
      <c r="A844" s="4">
        <v>837</v>
      </c>
      <c r="B844" s="4">
        <v>24.092463860666886</v>
      </c>
      <c r="C844" s="4">
        <v>21.131372313614769</v>
      </c>
      <c r="E844" s="2">
        <f t="shared" si="39"/>
        <v>1</v>
      </c>
      <c r="F844" s="2">
        <f t="shared" si="40"/>
        <v>0</v>
      </c>
      <c r="G844" s="7">
        <f t="shared" si="41"/>
        <v>2.9610915470521171</v>
      </c>
    </row>
    <row r="845" spans="1:7" ht="16" thickBot="1">
      <c r="A845" s="4">
        <v>838</v>
      </c>
      <c r="B845" s="4">
        <v>25.839207222596638</v>
      </c>
      <c r="C845" s="4">
        <v>19.166648566593892</v>
      </c>
      <c r="E845" s="2">
        <f t="shared" si="39"/>
        <v>1</v>
      </c>
      <c r="F845" s="2">
        <f t="shared" si="40"/>
        <v>0</v>
      </c>
      <c r="G845" s="7">
        <f t="shared" si="41"/>
        <v>6.6725586560027459</v>
      </c>
    </row>
    <row r="846" spans="1:7" ht="16" thickBot="1">
      <c r="A846" s="4">
        <v>839</v>
      </c>
      <c r="B846" s="4">
        <v>21.304812955507593</v>
      </c>
      <c r="C846" s="4">
        <v>28.204248998686666</v>
      </c>
      <c r="E846" s="2">
        <f t="shared" si="39"/>
        <v>0</v>
      </c>
      <c r="F846" s="2">
        <f t="shared" si="40"/>
        <v>1</v>
      </c>
      <c r="G846" s="7">
        <f t="shared" si="41"/>
        <v>6.8994360431790724</v>
      </c>
    </row>
    <row r="847" spans="1:7" ht="16" thickBot="1">
      <c r="A847" s="4">
        <v>840</v>
      </c>
      <c r="B847" s="4">
        <v>10.911748491241624</v>
      </c>
      <c r="C847" s="4">
        <v>14.377698287712892</v>
      </c>
      <c r="E847" s="2">
        <f t="shared" si="39"/>
        <v>0</v>
      </c>
      <c r="F847" s="2">
        <f t="shared" si="40"/>
        <v>1</v>
      </c>
      <c r="G847" s="7">
        <f t="shared" si="41"/>
        <v>3.4659497964712678</v>
      </c>
    </row>
    <row r="848" spans="1:7" ht="16" thickBot="1">
      <c r="A848" s="4">
        <v>841</v>
      </c>
      <c r="B848" s="4">
        <v>14.191745207815801</v>
      </c>
      <c r="C848" s="4">
        <v>27.371061752908616</v>
      </c>
      <c r="E848" s="2">
        <f t="shared" si="39"/>
        <v>0</v>
      </c>
      <c r="F848" s="2">
        <f t="shared" si="40"/>
        <v>1</v>
      </c>
      <c r="G848" s="7">
        <f t="shared" si="41"/>
        <v>13.179316545092815</v>
      </c>
    </row>
    <row r="849" spans="1:7" ht="16" thickBot="1">
      <c r="A849" s="4">
        <v>842</v>
      </c>
      <c r="B849" s="4">
        <v>19.375399389791465</v>
      </c>
      <c r="C849" s="4">
        <v>20.350065118487805</v>
      </c>
      <c r="E849" s="2">
        <f t="shared" si="39"/>
        <v>0</v>
      </c>
      <c r="F849" s="2">
        <f t="shared" si="40"/>
        <v>1</v>
      </c>
      <c r="G849" s="7">
        <f t="shared" si="41"/>
        <v>0.97466572869634049</v>
      </c>
    </row>
    <row r="850" spans="1:7" ht="16" thickBot="1">
      <c r="A850" s="4">
        <v>843</v>
      </c>
      <c r="B850" s="4">
        <v>13.34032900769995</v>
      </c>
      <c r="C850" s="4">
        <v>13.996953244988516</v>
      </c>
      <c r="E850" s="2">
        <f t="shared" si="39"/>
        <v>0</v>
      </c>
      <c r="F850" s="2">
        <f t="shared" si="40"/>
        <v>1</v>
      </c>
      <c r="G850" s="7">
        <f t="shared" si="41"/>
        <v>0.65662423728856645</v>
      </c>
    </row>
    <row r="851" spans="1:7" ht="16" thickBot="1">
      <c r="A851" s="4">
        <v>844</v>
      </c>
      <c r="B851" s="4">
        <v>15.736993665861453</v>
      </c>
      <c r="C851" s="4">
        <v>16.49170159911608</v>
      </c>
      <c r="E851" s="2">
        <f t="shared" si="39"/>
        <v>0</v>
      </c>
      <c r="F851" s="2">
        <f t="shared" si="40"/>
        <v>1</v>
      </c>
      <c r="G851" s="7">
        <f t="shared" si="41"/>
        <v>0.75470793325462715</v>
      </c>
    </row>
    <row r="852" spans="1:7" ht="16" thickBot="1">
      <c r="A852" s="4">
        <v>845</v>
      </c>
      <c r="B852" s="4">
        <v>25.176346685003061</v>
      </c>
      <c r="C852" s="4">
        <v>25.773614577296943</v>
      </c>
      <c r="E852" s="2">
        <f t="shared" si="39"/>
        <v>0</v>
      </c>
      <c r="F852" s="2">
        <f t="shared" si="40"/>
        <v>1</v>
      </c>
      <c r="G852" s="7">
        <f t="shared" si="41"/>
        <v>0.59726789229388189</v>
      </c>
    </row>
    <row r="853" spans="1:7" ht="16" thickBot="1">
      <c r="A853" s="4">
        <v>846</v>
      </c>
      <c r="B853" s="4">
        <v>24.586724027660278</v>
      </c>
      <c r="C853" s="4">
        <v>31.210766427500953</v>
      </c>
      <c r="E853" s="2">
        <f t="shared" si="39"/>
        <v>0</v>
      </c>
      <c r="F853" s="2">
        <f t="shared" si="40"/>
        <v>1</v>
      </c>
      <c r="G853" s="7">
        <f t="shared" si="41"/>
        <v>6.6240423998406754</v>
      </c>
    </row>
    <row r="854" spans="1:7" ht="16" thickBot="1">
      <c r="A854" s="4">
        <v>847</v>
      </c>
      <c r="B854" s="4">
        <v>21.592587184478617</v>
      </c>
      <c r="C854" s="4">
        <v>26.543468395037014</v>
      </c>
      <c r="E854" s="2">
        <f t="shared" si="39"/>
        <v>0</v>
      </c>
      <c r="F854" s="2">
        <f t="shared" si="40"/>
        <v>1</v>
      </c>
      <c r="G854" s="7">
        <f t="shared" si="41"/>
        <v>4.9508812105583964</v>
      </c>
    </row>
    <row r="855" spans="1:7" ht="16" thickBot="1">
      <c r="A855" s="4">
        <v>848</v>
      </c>
      <c r="B855" s="4">
        <v>10.046664127722259</v>
      </c>
      <c r="C855" s="4">
        <v>18.072069746402352</v>
      </c>
      <c r="E855" s="2">
        <f t="shared" si="39"/>
        <v>0</v>
      </c>
      <c r="F855" s="2">
        <f t="shared" si="40"/>
        <v>1</v>
      </c>
      <c r="G855" s="7">
        <f t="shared" si="41"/>
        <v>8.0254056186800931</v>
      </c>
    </row>
    <row r="856" spans="1:7" ht="16" thickBot="1">
      <c r="A856" s="4">
        <v>849</v>
      </c>
      <c r="B856" s="4">
        <v>23.382491047858856</v>
      </c>
      <c r="C856" s="4">
        <v>27.502725412659089</v>
      </c>
      <c r="E856" s="2">
        <f t="shared" si="39"/>
        <v>0</v>
      </c>
      <c r="F856" s="2">
        <f t="shared" si="40"/>
        <v>1</v>
      </c>
      <c r="G856" s="7">
        <f t="shared" si="41"/>
        <v>4.1202343648002326</v>
      </c>
    </row>
    <row r="857" spans="1:7" ht="16" thickBot="1">
      <c r="A857" s="4">
        <v>850</v>
      </c>
      <c r="B857" s="4">
        <v>20.168791931410631</v>
      </c>
      <c r="C857" s="4">
        <v>23.754417636826723</v>
      </c>
      <c r="E857" s="2">
        <f t="shared" si="39"/>
        <v>0</v>
      </c>
      <c r="F857" s="2">
        <f t="shared" si="40"/>
        <v>1</v>
      </c>
      <c r="G857" s="7">
        <f t="shared" si="41"/>
        <v>3.585625705416092</v>
      </c>
    </row>
    <row r="858" spans="1:7" ht="16" thickBot="1">
      <c r="A858" s="4">
        <v>851</v>
      </c>
      <c r="B858" s="4">
        <v>17.993428970415394</v>
      </c>
      <c r="C858" s="4">
        <v>34.190934821739631</v>
      </c>
      <c r="E858" s="2">
        <f t="shared" si="39"/>
        <v>0</v>
      </c>
      <c r="F858" s="2">
        <f t="shared" si="40"/>
        <v>1</v>
      </c>
      <c r="G858" s="7">
        <f t="shared" si="41"/>
        <v>16.197505851324237</v>
      </c>
    </row>
    <row r="859" spans="1:7" ht="16" thickBot="1">
      <c r="A859" s="4">
        <v>852</v>
      </c>
      <c r="B859" s="4">
        <v>26.200867641423734</v>
      </c>
      <c r="C859" s="4">
        <v>17.295757865286525</v>
      </c>
      <c r="E859" s="2">
        <f t="shared" si="39"/>
        <v>1</v>
      </c>
      <c r="F859" s="2">
        <f t="shared" si="40"/>
        <v>0</v>
      </c>
      <c r="G859" s="7">
        <f t="shared" si="41"/>
        <v>8.9051097761372091</v>
      </c>
    </row>
    <row r="860" spans="1:7" ht="16" thickBot="1">
      <c r="A860" s="4">
        <v>853</v>
      </c>
      <c r="B860" s="4">
        <v>14.00864975829392</v>
      </c>
      <c r="C860" s="4">
        <v>28.377312955358615</v>
      </c>
      <c r="E860" s="2">
        <f t="shared" si="39"/>
        <v>0</v>
      </c>
      <c r="F860" s="2">
        <f t="shared" si="40"/>
        <v>1</v>
      </c>
      <c r="G860" s="7">
        <f t="shared" si="41"/>
        <v>14.368663197064695</v>
      </c>
    </row>
    <row r="861" spans="1:7" ht="16" thickBot="1">
      <c r="A861" s="4">
        <v>854</v>
      </c>
      <c r="B861" s="4">
        <v>9.8099521875106799</v>
      </c>
      <c r="C861" s="4">
        <v>16.653592969118456</v>
      </c>
      <c r="E861" s="2">
        <f t="shared" si="39"/>
        <v>0</v>
      </c>
      <c r="F861" s="2">
        <f t="shared" si="40"/>
        <v>1</v>
      </c>
      <c r="G861" s="7">
        <f t="shared" si="41"/>
        <v>6.8436407816077764</v>
      </c>
    </row>
    <row r="862" spans="1:7" ht="16" thickBot="1">
      <c r="A862" s="4">
        <v>855</v>
      </c>
      <c r="B862" s="4">
        <v>10.497962019468808</v>
      </c>
      <c r="C862" s="4">
        <v>22.229909218778804</v>
      </c>
      <c r="E862" s="2">
        <f t="shared" si="39"/>
        <v>0</v>
      </c>
      <c r="F862" s="2">
        <f t="shared" si="40"/>
        <v>1</v>
      </c>
      <c r="G862" s="7">
        <f t="shared" si="41"/>
        <v>11.731947199309996</v>
      </c>
    </row>
    <row r="863" spans="1:7" ht="16" thickBot="1">
      <c r="A863" s="4">
        <v>856</v>
      </c>
      <c r="B863" s="4">
        <v>14.27666426664114</v>
      </c>
      <c r="C863" s="4">
        <v>20.344029227262354</v>
      </c>
      <c r="E863" s="2">
        <f t="shared" si="39"/>
        <v>0</v>
      </c>
      <c r="F863" s="2">
        <f t="shared" si="40"/>
        <v>1</v>
      </c>
      <c r="G863" s="7">
        <f t="shared" si="41"/>
        <v>6.0673649606212141</v>
      </c>
    </row>
    <row r="864" spans="1:7" ht="16" thickBot="1">
      <c r="A864" s="4">
        <v>857</v>
      </c>
      <c r="B864" s="4">
        <v>8.2896487532824956</v>
      </c>
      <c r="C864" s="4">
        <v>20.982204450918594</v>
      </c>
      <c r="E864" s="2">
        <f t="shared" si="39"/>
        <v>0</v>
      </c>
      <c r="F864" s="2">
        <f t="shared" si="40"/>
        <v>1</v>
      </c>
      <c r="G864" s="7">
        <f t="shared" si="41"/>
        <v>12.692555697636099</v>
      </c>
    </row>
    <row r="865" spans="1:7" ht="16" thickBot="1">
      <c r="A865" s="4">
        <v>858</v>
      </c>
      <c r="B865" s="4">
        <v>25.16897532984153</v>
      </c>
      <c r="C865" s="4">
        <v>29.421655677338375</v>
      </c>
      <c r="E865" s="2">
        <f t="shared" si="39"/>
        <v>0</v>
      </c>
      <c r="F865" s="2">
        <f t="shared" si="40"/>
        <v>1</v>
      </c>
      <c r="G865" s="7">
        <f t="shared" si="41"/>
        <v>4.2526803474968453</v>
      </c>
    </row>
    <row r="866" spans="1:7" ht="16" thickBot="1">
      <c r="A866" s="4">
        <v>859</v>
      </c>
      <c r="B866" s="4">
        <v>26.98855952335369</v>
      </c>
      <c r="C866" s="4">
        <v>19.865092606078463</v>
      </c>
      <c r="E866" s="2">
        <f t="shared" si="39"/>
        <v>1</v>
      </c>
      <c r="F866" s="2">
        <f t="shared" si="40"/>
        <v>0</v>
      </c>
      <c r="G866" s="7">
        <f t="shared" si="41"/>
        <v>7.123466917275227</v>
      </c>
    </row>
    <row r="867" spans="1:7" ht="16" thickBot="1">
      <c r="A867" s="4">
        <v>860</v>
      </c>
      <c r="B867" s="4">
        <v>32.475432385225808</v>
      </c>
      <c r="C867" s="4">
        <v>29.537346297275246</v>
      </c>
      <c r="E867" s="2">
        <f t="shared" si="39"/>
        <v>1</v>
      </c>
      <c r="F867" s="2">
        <f t="shared" si="40"/>
        <v>0</v>
      </c>
      <c r="G867" s="7">
        <f t="shared" si="41"/>
        <v>2.9380860879505626</v>
      </c>
    </row>
    <row r="868" spans="1:7" ht="16" thickBot="1">
      <c r="A868" s="4">
        <v>861</v>
      </c>
      <c r="B868" s="4">
        <v>14.933542929087377</v>
      </c>
      <c r="C868" s="4">
        <v>35.626265932201605</v>
      </c>
      <c r="E868" s="2">
        <f t="shared" si="39"/>
        <v>0</v>
      </c>
      <c r="F868" s="2">
        <f t="shared" si="40"/>
        <v>1</v>
      </c>
      <c r="G868" s="7">
        <f t="shared" si="41"/>
        <v>20.692723003114228</v>
      </c>
    </row>
    <row r="869" spans="1:7" ht="16" thickBot="1">
      <c r="A869" s="4">
        <v>862</v>
      </c>
      <c r="B869" s="4">
        <v>21.285390538009842</v>
      </c>
      <c r="C869" s="4">
        <v>33.124480908194442</v>
      </c>
      <c r="E869" s="2">
        <f t="shared" si="39"/>
        <v>0</v>
      </c>
      <c r="F869" s="2">
        <f t="shared" si="40"/>
        <v>1</v>
      </c>
      <c r="G869" s="7">
        <f t="shared" si="41"/>
        <v>11.8390903701846</v>
      </c>
    </row>
    <row r="870" spans="1:7" ht="16" thickBot="1">
      <c r="A870" s="4">
        <v>863</v>
      </c>
      <c r="B870" s="4">
        <v>10.363493947222835</v>
      </c>
      <c r="C870" s="4">
        <v>25.092550981432115</v>
      </c>
      <c r="E870" s="2">
        <f t="shared" si="39"/>
        <v>0</v>
      </c>
      <c r="F870" s="2">
        <f t="shared" si="40"/>
        <v>1</v>
      </c>
      <c r="G870" s="7">
        <f t="shared" si="41"/>
        <v>14.72905703420928</v>
      </c>
    </row>
    <row r="871" spans="1:7" ht="16" thickBot="1">
      <c r="A871" s="4">
        <v>864</v>
      </c>
      <c r="B871" s="4">
        <v>14.125368759387058</v>
      </c>
      <c r="C871" s="4">
        <v>28.99051303076309</v>
      </c>
      <c r="E871" s="2">
        <f t="shared" si="39"/>
        <v>0</v>
      </c>
      <c r="F871" s="2">
        <f t="shared" si="40"/>
        <v>1</v>
      </c>
      <c r="G871" s="7">
        <f t="shared" si="41"/>
        <v>14.865144271376032</v>
      </c>
    </row>
    <row r="872" spans="1:7" ht="16" thickBot="1">
      <c r="A872" s="4">
        <v>865</v>
      </c>
      <c r="B872" s="4">
        <v>17.351246008180937</v>
      </c>
      <c r="C872" s="4">
        <v>30.815609360994461</v>
      </c>
      <c r="E872" s="2">
        <f t="shared" si="39"/>
        <v>0</v>
      </c>
      <c r="F872" s="2">
        <f t="shared" si="40"/>
        <v>1</v>
      </c>
      <c r="G872" s="7">
        <f t="shared" si="41"/>
        <v>13.464363352813525</v>
      </c>
    </row>
    <row r="873" spans="1:7" ht="16" thickBot="1">
      <c r="A873" s="4">
        <v>866</v>
      </c>
      <c r="B873" s="4">
        <v>6.1198135504851248</v>
      </c>
      <c r="C873" s="4">
        <v>26.419680191510558</v>
      </c>
      <c r="E873" s="2">
        <f t="shared" si="39"/>
        <v>0</v>
      </c>
      <c r="F873" s="2">
        <f t="shared" si="40"/>
        <v>1</v>
      </c>
      <c r="G873" s="7">
        <f t="shared" si="41"/>
        <v>20.299866641025432</v>
      </c>
    </row>
    <row r="874" spans="1:7" ht="16" thickBot="1">
      <c r="A874" s="4">
        <v>867</v>
      </c>
      <c r="B874" s="4">
        <v>17.166210611101498</v>
      </c>
      <c r="C874" s="4">
        <v>19.652584267167651</v>
      </c>
      <c r="E874" s="2">
        <f t="shared" si="39"/>
        <v>0</v>
      </c>
      <c r="F874" s="2">
        <f t="shared" si="40"/>
        <v>1</v>
      </c>
      <c r="G874" s="7">
        <f t="shared" si="41"/>
        <v>2.4863736560661529</v>
      </c>
    </row>
    <row r="875" spans="1:7" ht="16" thickBot="1">
      <c r="A875" s="4">
        <v>868</v>
      </c>
      <c r="B875" s="4">
        <v>19.358019626517638</v>
      </c>
      <c r="C875" s="4">
        <v>22.226185582467295</v>
      </c>
      <c r="E875" s="2">
        <f t="shared" si="39"/>
        <v>0</v>
      </c>
      <c r="F875" s="2">
        <f t="shared" si="40"/>
        <v>1</v>
      </c>
      <c r="G875" s="7">
        <f t="shared" si="41"/>
        <v>2.8681659559496566</v>
      </c>
    </row>
    <row r="876" spans="1:7" ht="16" thickBot="1">
      <c r="A876" s="4">
        <v>869</v>
      </c>
      <c r="B876" s="4">
        <v>8.2681212493192628</v>
      </c>
      <c r="C876" s="4">
        <v>20.156057877183777</v>
      </c>
      <c r="E876" s="2">
        <f t="shared" si="39"/>
        <v>0</v>
      </c>
      <c r="F876" s="2">
        <f t="shared" si="40"/>
        <v>1</v>
      </c>
      <c r="G876" s="7">
        <f t="shared" si="41"/>
        <v>11.887936627864514</v>
      </c>
    </row>
    <row r="877" spans="1:7" ht="16" thickBot="1">
      <c r="A877" s="4">
        <v>870</v>
      </c>
      <c r="B877" s="4">
        <v>14.935053290963097</v>
      </c>
      <c r="C877" s="4">
        <v>35.682780708020061</v>
      </c>
      <c r="E877" s="2">
        <f t="shared" si="39"/>
        <v>0</v>
      </c>
      <c r="F877" s="2">
        <f t="shared" si="40"/>
        <v>1</v>
      </c>
      <c r="G877" s="7">
        <f t="shared" si="41"/>
        <v>20.747727417056964</v>
      </c>
    </row>
    <row r="878" spans="1:7" ht="16" thickBot="1">
      <c r="A878" s="4">
        <v>871</v>
      </c>
      <c r="B878" s="4">
        <v>21.128643143174614</v>
      </c>
      <c r="C878" s="4">
        <v>27.875872247561862</v>
      </c>
      <c r="E878" s="2">
        <f t="shared" si="39"/>
        <v>0</v>
      </c>
      <c r="F878" s="2">
        <f t="shared" si="40"/>
        <v>1</v>
      </c>
      <c r="G878" s="7">
        <f t="shared" si="41"/>
        <v>6.7472291043872481</v>
      </c>
    </row>
    <row r="879" spans="1:7" ht="16" thickBot="1">
      <c r="A879" s="4">
        <v>872</v>
      </c>
      <c r="B879" s="4">
        <v>18.49487494793231</v>
      </c>
      <c r="C879" s="4">
        <v>24.744509861640623</v>
      </c>
      <c r="E879" s="2">
        <f t="shared" si="39"/>
        <v>0</v>
      </c>
      <c r="F879" s="2">
        <f t="shared" si="40"/>
        <v>1</v>
      </c>
      <c r="G879" s="7">
        <f t="shared" si="41"/>
        <v>6.2496349137083129</v>
      </c>
    </row>
    <row r="880" spans="1:7" ht="16" thickBot="1">
      <c r="A880" s="4">
        <v>873</v>
      </c>
      <c r="B880" s="4">
        <v>29.586442306619283</v>
      </c>
      <c r="C880" s="4">
        <v>26.417467905842681</v>
      </c>
      <c r="E880" s="2">
        <f t="shared" si="39"/>
        <v>1</v>
      </c>
      <c r="F880" s="2">
        <f t="shared" si="40"/>
        <v>0</v>
      </c>
      <c r="G880" s="7">
        <f t="shared" si="41"/>
        <v>3.1689744007766016</v>
      </c>
    </row>
    <row r="881" spans="1:7" ht="16" thickBot="1">
      <c r="A881" s="4">
        <v>874</v>
      </c>
      <c r="B881" s="4">
        <v>19.156594428903265</v>
      </c>
      <c r="C881" s="4">
        <v>18.703589535599676</v>
      </c>
      <c r="E881" s="2">
        <f t="shared" si="39"/>
        <v>1</v>
      </c>
      <c r="F881" s="2">
        <f t="shared" si="40"/>
        <v>0</v>
      </c>
      <c r="G881" s="7">
        <f t="shared" si="41"/>
        <v>0.45300489330358928</v>
      </c>
    </row>
    <row r="882" spans="1:7" ht="16" thickBot="1">
      <c r="A882" s="4">
        <v>875</v>
      </c>
      <c r="B882" s="4">
        <v>18.914617083438078</v>
      </c>
      <c r="C882" s="4">
        <v>24.144446550605231</v>
      </c>
      <c r="E882" s="2">
        <f t="shared" si="39"/>
        <v>0</v>
      </c>
      <c r="F882" s="2">
        <f t="shared" si="40"/>
        <v>1</v>
      </c>
      <c r="G882" s="7">
        <f t="shared" si="41"/>
        <v>5.2298294671671535</v>
      </c>
    </row>
    <row r="883" spans="1:7" ht="16" thickBot="1">
      <c r="A883" s="4">
        <v>876</v>
      </c>
      <c r="B883" s="4">
        <v>15.754797586507706</v>
      </c>
      <c r="C883" s="4">
        <v>24.663044092577803</v>
      </c>
      <c r="E883" s="2">
        <f t="shared" si="39"/>
        <v>0</v>
      </c>
      <c r="F883" s="2">
        <f t="shared" si="40"/>
        <v>1</v>
      </c>
      <c r="G883" s="7">
        <f t="shared" si="41"/>
        <v>8.9082465060700962</v>
      </c>
    </row>
    <row r="884" spans="1:7" ht="16" thickBot="1">
      <c r="A884" s="4">
        <v>877</v>
      </c>
      <c r="B884" s="4">
        <v>17.914697400050219</v>
      </c>
      <c r="C884" s="4">
        <v>25.945978981754205</v>
      </c>
      <c r="E884" s="2">
        <f t="shared" si="39"/>
        <v>0</v>
      </c>
      <c r="F884" s="2">
        <f t="shared" si="40"/>
        <v>1</v>
      </c>
      <c r="G884" s="7">
        <f t="shared" si="41"/>
        <v>8.0312815817039862</v>
      </c>
    </row>
    <row r="885" spans="1:7" ht="16" thickBot="1">
      <c r="A885" s="4">
        <v>878</v>
      </c>
      <c r="B885" s="4">
        <v>19.106629051327722</v>
      </c>
      <c r="C885" s="4">
        <v>45.648954318247156</v>
      </c>
      <c r="E885" s="2">
        <f t="shared" si="39"/>
        <v>0</v>
      </c>
      <c r="F885" s="2">
        <f t="shared" si="40"/>
        <v>1</v>
      </c>
      <c r="G885" s="7">
        <f t="shared" si="41"/>
        <v>26.542325266919434</v>
      </c>
    </row>
    <row r="886" spans="1:7" ht="16" thickBot="1">
      <c r="A886" s="4">
        <v>879</v>
      </c>
      <c r="B886" s="4">
        <v>25.449315617761702</v>
      </c>
      <c r="C886" s="4">
        <v>22.875375485708481</v>
      </c>
      <c r="E886" s="2">
        <f t="shared" si="39"/>
        <v>1</v>
      </c>
      <c r="F886" s="2">
        <f t="shared" si="40"/>
        <v>0</v>
      </c>
      <c r="G886" s="7">
        <f t="shared" si="41"/>
        <v>2.5739401320532203</v>
      </c>
    </row>
    <row r="887" spans="1:7" ht="16" thickBot="1">
      <c r="A887" s="4">
        <v>880</v>
      </c>
      <c r="B887" s="4">
        <v>27.399473829192488</v>
      </c>
      <c r="C887" s="4">
        <v>28.162658910754654</v>
      </c>
      <c r="E887" s="2">
        <f t="shared" si="39"/>
        <v>0</v>
      </c>
      <c r="F887" s="2">
        <f t="shared" si="40"/>
        <v>1</v>
      </c>
      <c r="G887" s="7">
        <f t="shared" si="41"/>
        <v>0.7631850815621668</v>
      </c>
    </row>
    <row r="888" spans="1:7" ht="16" thickBot="1">
      <c r="A888" s="4">
        <v>881</v>
      </c>
      <c r="B888" s="4">
        <v>26.488502088801109</v>
      </c>
      <c r="C888" s="4">
        <v>27.231831353743537</v>
      </c>
      <c r="E888" s="2">
        <f t="shared" si="39"/>
        <v>0</v>
      </c>
      <c r="F888" s="2">
        <f t="shared" si="40"/>
        <v>1</v>
      </c>
      <c r="G888" s="7">
        <f t="shared" si="41"/>
        <v>0.74332926494242813</v>
      </c>
    </row>
    <row r="889" spans="1:7" ht="16" thickBot="1">
      <c r="A889" s="4">
        <v>882</v>
      </c>
      <c r="B889" s="4">
        <v>23.13002297471542</v>
      </c>
      <c r="C889" s="4">
        <v>34.932737051565631</v>
      </c>
      <c r="E889" s="2">
        <f t="shared" si="39"/>
        <v>0</v>
      </c>
      <c r="F889" s="2">
        <f t="shared" si="40"/>
        <v>1</v>
      </c>
      <c r="G889" s="7">
        <f t="shared" si="41"/>
        <v>11.802714076850211</v>
      </c>
    </row>
    <row r="890" spans="1:7" ht="16" thickBot="1">
      <c r="A890" s="4">
        <v>883</v>
      </c>
      <c r="B890" s="4">
        <v>26.045266007229632</v>
      </c>
      <c r="C890" s="4">
        <v>14.541049985069778</v>
      </c>
      <c r="E890" s="2">
        <f t="shared" si="39"/>
        <v>1</v>
      </c>
      <c r="F890" s="2">
        <f t="shared" si="40"/>
        <v>0</v>
      </c>
      <c r="G890" s="7">
        <f t="shared" si="41"/>
        <v>11.504216022159854</v>
      </c>
    </row>
    <row r="891" spans="1:7" ht="16" thickBot="1">
      <c r="A891" s="4">
        <v>884</v>
      </c>
      <c r="B891" s="4">
        <v>16.448990708210818</v>
      </c>
      <c r="C891" s="4">
        <v>7.4237282155505326</v>
      </c>
      <c r="E891" s="2">
        <f t="shared" si="39"/>
        <v>1</v>
      </c>
      <c r="F891" s="2">
        <f t="shared" si="40"/>
        <v>0</v>
      </c>
      <c r="G891" s="7">
        <f t="shared" si="41"/>
        <v>9.0252624926602856</v>
      </c>
    </row>
    <row r="892" spans="1:7" ht="16" thickBot="1">
      <c r="A892" s="4">
        <v>885</v>
      </c>
      <c r="B892" s="4">
        <v>25.109733017428923</v>
      </c>
      <c r="C892" s="4">
        <v>36.141062461966271</v>
      </c>
      <c r="E892" s="2">
        <f t="shared" si="39"/>
        <v>0</v>
      </c>
      <c r="F892" s="2">
        <f t="shared" si="40"/>
        <v>1</v>
      </c>
      <c r="G892" s="7">
        <f t="shared" si="41"/>
        <v>11.031329444537349</v>
      </c>
    </row>
    <row r="893" spans="1:7" ht="16" thickBot="1">
      <c r="A893" s="4">
        <v>886</v>
      </c>
      <c r="B893" s="4">
        <v>29.765424434039002</v>
      </c>
      <c r="C893" s="4">
        <v>23.759263198735169</v>
      </c>
      <c r="E893" s="2">
        <f t="shared" si="39"/>
        <v>1</v>
      </c>
      <c r="F893" s="2">
        <f t="shared" si="40"/>
        <v>0</v>
      </c>
      <c r="G893" s="7">
        <f t="shared" si="41"/>
        <v>6.0061612353038321</v>
      </c>
    </row>
    <row r="894" spans="1:7" ht="16" thickBot="1">
      <c r="A894" s="4">
        <v>887</v>
      </c>
      <c r="B894" s="4">
        <v>19.121458257812936</v>
      </c>
      <c r="C894" s="4">
        <v>15.358658527833244</v>
      </c>
      <c r="E894" s="2">
        <f t="shared" si="39"/>
        <v>1</v>
      </c>
      <c r="F894" s="2">
        <f t="shared" si="40"/>
        <v>0</v>
      </c>
      <c r="G894" s="7">
        <f t="shared" si="41"/>
        <v>3.762799729979692</v>
      </c>
    </row>
    <row r="895" spans="1:7" ht="16" thickBot="1">
      <c r="A895" s="4">
        <v>888</v>
      </c>
      <c r="B895" s="4">
        <v>17.015725661670029</v>
      </c>
      <c r="C895" s="4">
        <v>20.584870100873864</v>
      </c>
      <c r="E895" s="2">
        <f t="shared" si="39"/>
        <v>0</v>
      </c>
      <c r="F895" s="2">
        <f t="shared" si="40"/>
        <v>1</v>
      </c>
      <c r="G895" s="7">
        <f t="shared" si="41"/>
        <v>3.5691444392038356</v>
      </c>
    </row>
    <row r="896" spans="1:7" ht="16" thickBot="1">
      <c r="A896" s="4">
        <v>889</v>
      </c>
      <c r="B896" s="4">
        <v>25.843437379172521</v>
      </c>
      <c r="C896" s="4">
        <v>32.528392235772536</v>
      </c>
      <c r="E896" s="2">
        <f t="shared" si="39"/>
        <v>0</v>
      </c>
      <c r="F896" s="2">
        <f t="shared" si="40"/>
        <v>1</v>
      </c>
      <c r="G896" s="7">
        <f t="shared" si="41"/>
        <v>6.6849548566000152</v>
      </c>
    </row>
    <row r="897" spans="1:7" ht="16" thickBot="1">
      <c r="A897" s="4">
        <v>890</v>
      </c>
      <c r="B897" s="4">
        <v>18.431008716376223</v>
      </c>
      <c r="C897" s="4">
        <v>18.474711461637749</v>
      </c>
      <c r="E897" s="2">
        <f t="shared" si="39"/>
        <v>0</v>
      </c>
      <c r="F897" s="2">
        <f t="shared" si="40"/>
        <v>1</v>
      </c>
      <c r="G897" s="7">
        <f t="shared" si="41"/>
        <v>4.3702745261526843E-2</v>
      </c>
    </row>
    <row r="898" spans="1:7" ht="16" thickBot="1">
      <c r="A898" s="4">
        <v>891</v>
      </c>
      <c r="B898" s="4">
        <v>10.370019844420206</v>
      </c>
      <c r="C898" s="4">
        <v>20.887143187955054</v>
      </c>
      <c r="E898" s="2">
        <f t="shared" si="39"/>
        <v>0</v>
      </c>
      <c r="F898" s="2">
        <f t="shared" si="40"/>
        <v>1</v>
      </c>
      <c r="G898" s="7">
        <f t="shared" si="41"/>
        <v>10.517123343534848</v>
      </c>
    </row>
    <row r="899" spans="1:7" ht="16" thickBot="1">
      <c r="A899" s="4">
        <v>892</v>
      </c>
      <c r="B899" s="4">
        <v>23.914959283317657</v>
      </c>
      <c r="C899" s="4">
        <v>23.395794306627163</v>
      </c>
      <c r="E899" s="2">
        <f t="shared" si="39"/>
        <v>1</v>
      </c>
      <c r="F899" s="2">
        <f t="shared" si="40"/>
        <v>0</v>
      </c>
      <c r="G899" s="7">
        <f t="shared" si="41"/>
        <v>0.51916497669049377</v>
      </c>
    </row>
    <row r="900" spans="1:7" ht="16" thickBot="1">
      <c r="A900" s="4">
        <v>893</v>
      </c>
      <c r="B900" s="4">
        <v>15.589131936546679</v>
      </c>
      <c r="C900" s="4">
        <v>26.06802411566774</v>
      </c>
      <c r="E900" s="2">
        <f t="shared" si="39"/>
        <v>0</v>
      </c>
      <c r="F900" s="2">
        <f t="shared" si="40"/>
        <v>1</v>
      </c>
      <c r="G900" s="7">
        <f t="shared" si="41"/>
        <v>10.478892179121061</v>
      </c>
    </row>
    <row r="901" spans="1:7" ht="16" thickBot="1">
      <c r="A901" s="4">
        <v>894</v>
      </c>
      <c r="B901" s="4">
        <v>21.556504756213773</v>
      </c>
      <c r="C901" s="4">
        <v>19.161148679616449</v>
      </c>
      <c r="E901" s="2">
        <f t="shared" si="39"/>
        <v>1</v>
      </c>
      <c r="F901" s="2">
        <f t="shared" si="40"/>
        <v>0</v>
      </c>
      <c r="G901" s="7">
        <f t="shared" si="41"/>
        <v>2.3953560765973236</v>
      </c>
    </row>
    <row r="902" spans="1:7" ht="16" thickBot="1">
      <c r="A902" s="4">
        <v>895</v>
      </c>
      <c r="B902" s="4">
        <v>-0.46617002721278311</v>
      </c>
      <c r="C902" s="4">
        <v>22.281746112740393</v>
      </c>
      <c r="E902" s="2">
        <f t="shared" si="39"/>
        <v>0</v>
      </c>
      <c r="F902" s="2">
        <f t="shared" si="40"/>
        <v>1</v>
      </c>
      <c r="G902" s="7">
        <f t="shared" si="41"/>
        <v>22.747916139953176</v>
      </c>
    </row>
    <row r="903" spans="1:7" ht="16" thickBot="1">
      <c r="A903" s="4">
        <v>896</v>
      </c>
      <c r="B903" s="4">
        <v>20.279999725283165</v>
      </c>
      <c r="C903" s="4">
        <v>27.248384671281379</v>
      </c>
      <c r="E903" s="2">
        <f t="shared" si="39"/>
        <v>0</v>
      </c>
      <c r="F903" s="2">
        <f t="shared" si="40"/>
        <v>1</v>
      </c>
      <c r="G903" s="7">
        <f t="shared" si="41"/>
        <v>6.9683849459982135</v>
      </c>
    </row>
    <row r="904" spans="1:7" ht="16" thickBot="1">
      <c r="A904" s="4">
        <v>897</v>
      </c>
      <c r="B904" s="4">
        <v>11.584080769588784</v>
      </c>
      <c r="C904" s="4">
        <v>30.688119378757904</v>
      </c>
      <c r="E904" s="2">
        <f t="shared" ref="E904:E967" si="42">IF(B904&gt;C904, 1, 0)</f>
        <v>0</v>
      </c>
      <c r="F904" s="2">
        <f t="shared" ref="F904:F967" si="43">IF(B904&lt;C904, 1, 0)</f>
        <v>1</v>
      </c>
      <c r="G904" s="7">
        <f t="shared" ref="G904:G967" si="44">IF(B904&gt;C904,B904-C904,C904-B904)</f>
        <v>19.10403860916912</v>
      </c>
    </row>
    <row r="905" spans="1:7" ht="16" thickBot="1">
      <c r="A905" s="4">
        <v>898</v>
      </c>
      <c r="B905" s="4">
        <v>26.630343640059003</v>
      </c>
      <c r="C905" s="4">
        <v>26.629319148534201</v>
      </c>
      <c r="E905" s="2">
        <f t="shared" si="42"/>
        <v>1</v>
      </c>
      <c r="F905" s="2">
        <f t="shared" si="43"/>
        <v>0</v>
      </c>
      <c r="G905" s="7">
        <f t="shared" si="44"/>
        <v>1.024491524802329E-3</v>
      </c>
    </row>
    <row r="906" spans="1:7" ht="16" thickBot="1">
      <c r="A906" s="4">
        <v>899</v>
      </c>
      <c r="B906" s="4">
        <v>10.665240658930708</v>
      </c>
      <c r="C906" s="4">
        <v>27.674028258643506</v>
      </c>
      <c r="E906" s="2">
        <f t="shared" si="42"/>
        <v>0</v>
      </c>
      <c r="F906" s="2">
        <f t="shared" si="43"/>
        <v>1</v>
      </c>
      <c r="G906" s="7">
        <f t="shared" si="44"/>
        <v>17.008787599712797</v>
      </c>
    </row>
    <row r="907" spans="1:7" ht="16" thickBot="1">
      <c r="A907" s="4">
        <v>900</v>
      </c>
      <c r="B907" s="4">
        <v>25.701397543213563</v>
      </c>
      <c r="C907" s="4">
        <v>32.118202265920473</v>
      </c>
      <c r="E907" s="2">
        <f t="shared" si="42"/>
        <v>0</v>
      </c>
      <c r="F907" s="2">
        <f t="shared" si="43"/>
        <v>1</v>
      </c>
      <c r="G907" s="7">
        <f t="shared" si="44"/>
        <v>6.4168047227069103</v>
      </c>
    </row>
    <row r="908" spans="1:7" ht="16" thickBot="1">
      <c r="A908" s="4">
        <v>901</v>
      </c>
      <c r="B908" s="4">
        <v>16.871327129647867</v>
      </c>
      <c r="C908" s="4">
        <v>26.587218947269058</v>
      </c>
      <c r="E908" s="2">
        <f t="shared" si="42"/>
        <v>0</v>
      </c>
      <c r="F908" s="2">
        <f t="shared" si="43"/>
        <v>1</v>
      </c>
      <c r="G908" s="7">
        <f t="shared" si="44"/>
        <v>9.7158918176211913</v>
      </c>
    </row>
    <row r="909" spans="1:7" ht="16" thickBot="1">
      <c r="A909" s="4">
        <v>902</v>
      </c>
      <c r="B909" s="4">
        <v>11.557720001026489</v>
      </c>
      <c r="C909" s="4">
        <v>18.834994156183779</v>
      </c>
      <c r="E909" s="2">
        <f t="shared" si="42"/>
        <v>0</v>
      </c>
      <c r="F909" s="2">
        <f t="shared" si="43"/>
        <v>1</v>
      </c>
      <c r="G909" s="7">
        <f t="shared" si="44"/>
        <v>7.2772741551572899</v>
      </c>
    </row>
    <row r="910" spans="1:7" ht="16" thickBot="1">
      <c r="A910" s="4">
        <v>903</v>
      </c>
      <c r="B910" s="4">
        <v>22.005279258894632</v>
      </c>
      <c r="C910" s="4">
        <v>36.082999541132985</v>
      </c>
      <c r="E910" s="2">
        <f t="shared" si="42"/>
        <v>0</v>
      </c>
      <c r="F910" s="2">
        <f t="shared" si="43"/>
        <v>1</v>
      </c>
      <c r="G910" s="7">
        <f t="shared" si="44"/>
        <v>14.077720282238353</v>
      </c>
    </row>
    <row r="911" spans="1:7" ht="16" thickBot="1">
      <c r="A911" s="4">
        <v>904</v>
      </c>
      <c r="B911" s="4">
        <v>21.673710333569808</v>
      </c>
      <c r="C911" s="4">
        <v>18.46789062798323</v>
      </c>
      <c r="E911" s="2">
        <f t="shared" si="42"/>
        <v>1</v>
      </c>
      <c r="F911" s="2">
        <f t="shared" si="43"/>
        <v>0</v>
      </c>
      <c r="G911" s="7">
        <f t="shared" si="44"/>
        <v>3.2058197055865776</v>
      </c>
    </row>
    <row r="912" spans="1:7" ht="16" thickBot="1">
      <c r="A912" s="4">
        <v>905</v>
      </c>
      <c r="B912" s="4">
        <v>13.639549021394</v>
      </c>
      <c r="C912" s="4">
        <v>23.710056730938401</v>
      </c>
      <c r="E912" s="2">
        <f t="shared" si="42"/>
        <v>0</v>
      </c>
      <c r="F912" s="2">
        <f t="shared" si="43"/>
        <v>1</v>
      </c>
      <c r="G912" s="7">
        <f t="shared" si="44"/>
        <v>10.070507709544401</v>
      </c>
    </row>
    <row r="913" spans="1:7" ht="16" thickBot="1">
      <c r="A913" s="4">
        <v>906</v>
      </c>
      <c r="B913" s="4">
        <v>7.3000886334594526</v>
      </c>
      <c r="C913" s="4">
        <v>26.618041968538233</v>
      </c>
      <c r="E913" s="2">
        <f t="shared" si="42"/>
        <v>0</v>
      </c>
      <c r="F913" s="2">
        <f t="shared" si="43"/>
        <v>1</v>
      </c>
      <c r="G913" s="7">
        <f t="shared" si="44"/>
        <v>19.31795333507878</v>
      </c>
    </row>
    <row r="914" spans="1:7" ht="16" thickBot="1">
      <c r="A914" s="4">
        <v>907</v>
      </c>
      <c r="B914" s="4">
        <v>26.481336186956554</v>
      </c>
      <c r="C914" s="4">
        <v>21.690379793467191</v>
      </c>
      <c r="E914" s="2">
        <f t="shared" si="42"/>
        <v>1</v>
      </c>
      <c r="F914" s="2">
        <f t="shared" si="43"/>
        <v>0</v>
      </c>
      <c r="G914" s="7">
        <f t="shared" si="44"/>
        <v>4.7909563934893633</v>
      </c>
    </row>
    <row r="915" spans="1:7" ht="16" thickBot="1">
      <c r="A915" s="4">
        <v>908</v>
      </c>
      <c r="B915" s="4">
        <v>18.293956246994032</v>
      </c>
      <c r="C915" s="4">
        <v>25.57595685498649</v>
      </c>
      <c r="E915" s="2">
        <f t="shared" si="42"/>
        <v>0</v>
      </c>
      <c r="F915" s="2">
        <f t="shared" si="43"/>
        <v>1</v>
      </c>
      <c r="G915" s="7">
        <f t="shared" si="44"/>
        <v>7.2820006079924582</v>
      </c>
    </row>
    <row r="916" spans="1:7" ht="16" thickBot="1">
      <c r="A916" s="4">
        <v>909</v>
      </c>
      <c r="B916" s="4">
        <v>10.475740503067188</v>
      </c>
      <c r="C916" s="4">
        <v>26.285839074034072</v>
      </c>
      <c r="E916" s="2">
        <f t="shared" si="42"/>
        <v>0</v>
      </c>
      <c r="F916" s="2">
        <f t="shared" si="43"/>
        <v>1</v>
      </c>
      <c r="G916" s="7">
        <f t="shared" si="44"/>
        <v>15.810098570966884</v>
      </c>
    </row>
    <row r="917" spans="1:7" ht="16" thickBot="1">
      <c r="A917" s="4">
        <v>910</v>
      </c>
      <c r="B917" s="4">
        <v>18.317216850876342</v>
      </c>
      <c r="C917" s="4">
        <v>17.245903816861741</v>
      </c>
      <c r="E917" s="2">
        <f t="shared" si="42"/>
        <v>1</v>
      </c>
      <c r="F917" s="2">
        <f t="shared" si="43"/>
        <v>0</v>
      </c>
      <c r="G917" s="7">
        <f t="shared" si="44"/>
        <v>1.0713130340146009</v>
      </c>
    </row>
    <row r="918" spans="1:7" ht="16" thickBot="1">
      <c r="A918" s="4">
        <v>911</v>
      </c>
      <c r="B918" s="4">
        <v>25.941174352467804</v>
      </c>
      <c r="C918" s="4">
        <v>23.775136226171945</v>
      </c>
      <c r="E918" s="2">
        <f t="shared" si="42"/>
        <v>1</v>
      </c>
      <c r="F918" s="2">
        <f t="shared" si="43"/>
        <v>0</v>
      </c>
      <c r="G918" s="7">
        <f t="shared" si="44"/>
        <v>2.1660381262958595</v>
      </c>
    </row>
    <row r="919" spans="1:7" ht="16" thickBot="1">
      <c r="A919" s="4">
        <v>912</v>
      </c>
      <c r="B919" s="4">
        <v>18.045788399381802</v>
      </c>
      <c r="C919" s="4">
        <v>26.861644486124341</v>
      </c>
      <c r="E919" s="2">
        <f t="shared" si="42"/>
        <v>0</v>
      </c>
      <c r="F919" s="2">
        <f t="shared" si="43"/>
        <v>1</v>
      </c>
      <c r="G919" s="7">
        <f t="shared" si="44"/>
        <v>8.8158560867425386</v>
      </c>
    </row>
    <row r="920" spans="1:7" ht="16" thickBot="1">
      <c r="A920" s="4">
        <v>913</v>
      </c>
      <c r="B920" s="4">
        <v>25.087552398820819</v>
      </c>
      <c r="C920" s="4">
        <v>25.487678869128541</v>
      </c>
      <c r="E920" s="2">
        <f t="shared" si="42"/>
        <v>0</v>
      </c>
      <c r="F920" s="2">
        <f t="shared" si="43"/>
        <v>1</v>
      </c>
      <c r="G920" s="7">
        <f t="shared" si="44"/>
        <v>0.40012647030772186</v>
      </c>
    </row>
    <row r="921" spans="1:7" ht="16" thickBot="1">
      <c r="A921" s="4">
        <v>914</v>
      </c>
      <c r="B921" s="4">
        <v>22.54453106033894</v>
      </c>
      <c r="C921" s="4">
        <v>21.291706657885776</v>
      </c>
      <c r="E921" s="2">
        <f t="shared" si="42"/>
        <v>1</v>
      </c>
      <c r="F921" s="2">
        <f t="shared" si="43"/>
        <v>0</v>
      </c>
      <c r="G921" s="7">
        <f t="shared" si="44"/>
        <v>1.2528244024531645</v>
      </c>
    </row>
    <row r="922" spans="1:7" ht="16" thickBot="1">
      <c r="A922" s="4">
        <v>915</v>
      </c>
      <c r="B922" s="4">
        <v>11.611873920124211</v>
      </c>
      <c r="C922" s="4">
        <v>30.491950822514241</v>
      </c>
      <c r="E922" s="2">
        <f t="shared" si="42"/>
        <v>0</v>
      </c>
      <c r="F922" s="2">
        <f t="shared" si="43"/>
        <v>1</v>
      </c>
      <c r="G922" s="7">
        <f t="shared" si="44"/>
        <v>18.88007690239003</v>
      </c>
    </row>
    <row r="923" spans="1:7" ht="16" thickBot="1">
      <c r="A923" s="4">
        <v>916</v>
      </c>
      <c r="B923" s="4">
        <v>11.314479448247093</v>
      </c>
      <c r="C923" s="4">
        <v>23.961699466312105</v>
      </c>
      <c r="E923" s="2">
        <f t="shared" si="42"/>
        <v>0</v>
      </c>
      <c r="F923" s="2">
        <f t="shared" si="43"/>
        <v>1</v>
      </c>
      <c r="G923" s="7">
        <f t="shared" si="44"/>
        <v>12.647220018065012</v>
      </c>
    </row>
    <row r="924" spans="1:7" ht="16" thickBot="1">
      <c r="A924" s="4">
        <v>917</v>
      </c>
      <c r="B924" s="4">
        <v>29.675595034304969</v>
      </c>
      <c r="C924" s="4">
        <v>28.344673603073829</v>
      </c>
      <c r="E924" s="2">
        <f t="shared" si="42"/>
        <v>1</v>
      </c>
      <c r="F924" s="2">
        <f t="shared" si="43"/>
        <v>0</v>
      </c>
      <c r="G924" s="7">
        <f t="shared" si="44"/>
        <v>1.3309214312311397</v>
      </c>
    </row>
    <row r="925" spans="1:7" ht="16" thickBot="1">
      <c r="A925" s="4">
        <v>918</v>
      </c>
      <c r="B925" s="4">
        <v>11.959082844603049</v>
      </c>
      <c r="C925" s="4">
        <v>27.195840545334772</v>
      </c>
      <c r="E925" s="2">
        <f t="shared" si="42"/>
        <v>0</v>
      </c>
      <c r="F925" s="2">
        <f t="shared" si="43"/>
        <v>1</v>
      </c>
      <c r="G925" s="7">
        <f t="shared" si="44"/>
        <v>15.236757700731722</v>
      </c>
    </row>
    <row r="926" spans="1:7" ht="16" thickBot="1">
      <c r="A926" s="4">
        <v>919</v>
      </c>
      <c r="B926" s="4">
        <v>25.004849584895616</v>
      </c>
      <c r="C926" s="4">
        <v>21.464874497983892</v>
      </c>
      <c r="E926" s="2">
        <f t="shared" si="42"/>
        <v>1</v>
      </c>
      <c r="F926" s="2">
        <f t="shared" si="43"/>
        <v>0</v>
      </c>
      <c r="G926" s="7">
        <f t="shared" si="44"/>
        <v>3.5399750869117241</v>
      </c>
    </row>
    <row r="927" spans="1:7" ht="16" thickBot="1">
      <c r="A927" s="4">
        <v>920</v>
      </c>
      <c r="B927" s="4">
        <v>24.669435770941742</v>
      </c>
      <c r="C927" s="4">
        <v>41.177620627191686</v>
      </c>
      <c r="E927" s="2">
        <f t="shared" si="42"/>
        <v>0</v>
      </c>
      <c r="F927" s="2">
        <f t="shared" si="43"/>
        <v>1</v>
      </c>
      <c r="G927" s="7">
        <f t="shared" si="44"/>
        <v>16.508184856249944</v>
      </c>
    </row>
    <row r="928" spans="1:7" ht="16" thickBot="1">
      <c r="A928" s="4">
        <v>921</v>
      </c>
      <c r="B928" s="4">
        <v>-4.0789721096682428</v>
      </c>
      <c r="C928" s="4">
        <v>48.629032702357463</v>
      </c>
      <c r="E928" s="2">
        <f t="shared" si="42"/>
        <v>0</v>
      </c>
      <c r="F928" s="2">
        <f t="shared" si="43"/>
        <v>1</v>
      </c>
      <c r="G928" s="7">
        <f t="shared" si="44"/>
        <v>52.708004812025706</v>
      </c>
    </row>
    <row r="929" spans="1:7" ht="16" thickBot="1">
      <c r="A929" s="4">
        <v>922</v>
      </c>
      <c r="B929" s="4">
        <v>13.513727298506584</v>
      </c>
      <c r="C929" s="4">
        <v>31.208953383288893</v>
      </c>
      <c r="E929" s="2">
        <f t="shared" si="42"/>
        <v>0</v>
      </c>
      <c r="F929" s="2">
        <f t="shared" si="43"/>
        <v>1</v>
      </c>
      <c r="G929" s="7">
        <f t="shared" si="44"/>
        <v>17.695226084782309</v>
      </c>
    </row>
    <row r="930" spans="1:7" ht="16" thickBot="1">
      <c r="A930" s="4">
        <v>923</v>
      </c>
      <c r="B930" s="4">
        <v>14.342949716283721</v>
      </c>
      <c r="C930" s="4">
        <v>40.220218087795509</v>
      </c>
      <c r="E930" s="2">
        <f t="shared" si="42"/>
        <v>0</v>
      </c>
      <c r="F930" s="2">
        <f t="shared" si="43"/>
        <v>1</v>
      </c>
      <c r="G930" s="7">
        <f t="shared" si="44"/>
        <v>25.877268371511789</v>
      </c>
    </row>
    <row r="931" spans="1:7" ht="16" thickBot="1">
      <c r="A931" s="4">
        <v>924</v>
      </c>
      <c r="B931" s="4">
        <v>15.850251463703671</v>
      </c>
      <c r="C931" s="4">
        <v>25.379541762294707</v>
      </c>
      <c r="E931" s="2">
        <f t="shared" si="42"/>
        <v>0</v>
      </c>
      <c r="F931" s="2">
        <f t="shared" si="43"/>
        <v>1</v>
      </c>
      <c r="G931" s="7">
        <f t="shared" si="44"/>
        <v>9.5292902985910359</v>
      </c>
    </row>
    <row r="932" spans="1:7" ht="16" thickBot="1">
      <c r="A932" s="4">
        <v>925</v>
      </c>
      <c r="B932" s="4">
        <v>18.265752219198031</v>
      </c>
      <c r="C932" s="4">
        <v>28.484272188059762</v>
      </c>
      <c r="E932" s="2">
        <f t="shared" si="42"/>
        <v>0</v>
      </c>
      <c r="F932" s="2">
        <f t="shared" si="43"/>
        <v>1</v>
      </c>
      <c r="G932" s="7">
        <f t="shared" si="44"/>
        <v>10.218519968861731</v>
      </c>
    </row>
    <row r="933" spans="1:7" ht="16" thickBot="1">
      <c r="A933" s="4">
        <v>926</v>
      </c>
      <c r="B933" s="4">
        <v>25.077932497118304</v>
      </c>
      <c r="C933" s="4">
        <v>18.235655553345552</v>
      </c>
      <c r="E933" s="2">
        <f t="shared" si="42"/>
        <v>1</v>
      </c>
      <c r="F933" s="2">
        <f t="shared" si="43"/>
        <v>0</v>
      </c>
      <c r="G933" s="7">
        <f t="shared" si="44"/>
        <v>6.8422769437727524</v>
      </c>
    </row>
    <row r="934" spans="1:7" ht="16" thickBot="1">
      <c r="A934" s="4">
        <v>927</v>
      </c>
      <c r="B934" s="4">
        <v>9.231443220893004</v>
      </c>
      <c r="C934" s="4">
        <v>19.570505221406705</v>
      </c>
      <c r="E934" s="2">
        <f t="shared" si="42"/>
        <v>0</v>
      </c>
      <c r="F934" s="2">
        <f t="shared" si="43"/>
        <v>1</v>
      </c>
      <c r="G934" s="7">
        <f t="shared" si="44"/>
        <v>10.339062000513701</v>
      </c>
    </row>
    <row r="935" spans="1:7" ht="16" thickBot="1">
      <c r="A935" s="4">
        <v>928</v>
      </c>
      <c r="B935" s="4">
        <v>14.273952226764756</v>
      </c>
      <c r="C935" s="4">
        <v>37.239879441082536</v>
      </c>
      <c r="E935" s="2">
        <f t="shared" si="42"/>
        <v>0</v>
      </c>
      <c r="F935" s="2">
        <f t="shared" si="43"/>
        <v>1</v>
      </c>
      <c r="G935" s="7">
        <f t="shared" si="44"/>
        <v>22.96592721431778</v>
      </c>
    </row>
    <row r="936" spans="1:7" ht="16" thickBot="1">
      <c r="A936" s="4">
        <v>929</v>
      </c>
      <c r="B936" s="4">
        <v>19.837715679750222</v>
      </c>
      <c r="C936" s="4">
        <v>30.736964546401428</v>
      </c>
      <c r="E936" s="2">
        <f t="shared" si="42"/>
        <v>0</v>
      </c>
      <c r="F936" s="2">
        <f t="shared" si="43"/>
        <v>1</v>
      </c>
      <c r="G936" s="7">
        <f t="shared" si="44"/>
        <v>10.899248866651206</v>
      </c>
    </row>
    <row r="937" spans="1:7" ht="16" thickBot="1">
      <c r="A937" s="4">
        <v>930</v>
      </c>
      <c r="B937" s="4">
        <v>17.959942567044351</v>
      </c>
      <c r="C937" s="4">
        <v>29.679407242493618</v>
      </c>
      <c r="E937" s="2">
        <f t="shared" si="42"/>
        <v>0</v>
      </c>
      <c r="F937" s="2">
        <f t="shared" si="43"/>
        <v>1</v>
      </c>
      <c r="G937" s="7">
        <f t="shared" si="44"/>
        <v>11.719464675449267</v>
      </c>
    </row>
    <row r="938" spans="1:7" ht="16" thickBot="1">
      <c r="A938" s="4">
        <v>931</v>
      </c>
      <c r="B938" s="4">
        <v>16.025930858073206</v>
      </c>
      <c r="C938" s="4">
        <v>21.640978335137063</v>
      </c>
      <c r="E938" s="2">
        <f t="shared" si="42"/>
        <v>0</v>
      </c>
      <c r="F938" s="2">
        <f t="shared" si="43"/>
        <v>1</v>
      </c>
      <c r="G938" s="7">
        <f t="shared" si="44"/>
        <v>5.6150474770638574</v>
      </c>
    </row>
    <row r="939" spans="1:7" ht="16" thickBot="1">
      <c r="A939" s="4">
        <v>932</v>
      </c>
      <c r="B939" s="4">
        <v>18.3993561761569</v>
      </c>
      <c r="C939" s="4">
        <v>23.114169455982744</v>
      </c>
      <c r="E939" s="2">
        <f t="shared" si="42"/>
        <v>0</v>
      </c>
      <c r="F939" s="2">
        <f t="shared" si="43"/>
        <v>1</v>
      </c>
      <c r="G939" s="7">
        <f t="shared" si="44"/>
        <v>4.7148132798258438</v>
      </c>
    </row>
    <row r="940" spans="1:7" ht="16" thickBot="1">
      <c r="A940" s="4">
        <v>933</v>
      </c>
      <c r="B940" s="4">
        <v>16.202096555863971</v>
      </c>
      <c r="C940" s="4">
        <v>32.540684878929206</v>
      </c>
      <c r="E940" s="2">
        <f t="shared" si="42"/>
        <v>0</v>
      </c>
      <c r="F940" s="2">
        <f t="shared" si="43"/>
        <v>1</v>
      </c>
      <c r="G940" s="7">
        <f t="shared" si="44"/>
        <v>16.338588323065235</v>
      </c>
    </row>
    <row r="941" spans="1:7" ht="16" thickBot="1">
      <c r="A941" s="4">
        <v>934</v>
      </c>
      <c r="B941" s="4">
        <v>17.89608722148731</v>
      </c>
      <c r="C941" s="4">
        <v>27.669642282361828</v>
      </c>
      <c r="E941" s="2">
        <f t="shared" si="42"/>
        <v>0</v>
      </c>
      <c r="F941" s="2">
        <f t="shared" si="43"/>
        <v>1</v>
      </c>
      <c r="G941" s="7">
        <f t="shared" si="44"/>
        <v>9.7735550608745179</v>
      </c>
    </row>
    <row r="942" spans="1:7" ht="16" thickBot="1">
      <c r="A942" s="4">
        <v>935</v>
      </c>
      <c r="B942" s="4">
        <v>23.767427618661298</v>
      </c>
      <c r="C942" s="4">
        <v>27.504131169429822</v>
      </c>
      <c r="E942" s="2">
        <f t="shared" si="42"/>
        <v>0</v>
      </c>
      <c r="F942" s="2">
        <f t="shared" si="43"/>
        <v>1</v>
      </c>
      <c r="G942" s="7">
        <f t="shared" si="44"/>
        <v>3.7367035507685245</v>
      </c>
    </row>
    <row r="943" spans="1:7" ht="16" thickBot="1">
      <c r="A943" s="4">
        <v>936</v>
      </c>
      <c r="B943" s="4">
        <v>4.0753628209605601</v>
      </c>
      <c r="C943" s="4">
        <v>21.732249828099924</v>
      </c>
      <c r="E943" s="2">
        <f t="shared" si="42"/>
        <v>0</v>
      </c>
      <c r="F943" s="2">
        <f t="shared" si="43"/>
        <v>1</v>
      </c>
      <c r="G943" s="7">
        <f t="shared" si="44"/>
        <v>17.656887007139364</v>
      </c>
    </row>
    <row r="944" spans="1:7" ht="16" thickBot="1">
      <c r="A944" s="4">
        <v>937</v>
      </c>
      <c r="B944" s="4">
        <v>24.865205099588266</v>
      </c>
      <c r="C944" s="4">
        <v>28.959818827299376</v>
      </c>
      <c r="E944" s="2">
        <f t="shared" si="42"/>
        <v>0</v>
      </c>
      <c r="F944" s="2">
        <f t="shared" si="43"/>
        <v>1</v>
      </c>
      <c r="G944" s="7">
        <f t="shared" si="44"/>
        <v>4.0946137277111099</v>
      </c>
    </row>
    <row r="945" spans="1:7" ht="16" thickBot="1">
      <c r="A945" s="4">
        <v>938</v>
      </c>
      <c r="B945" s="4">
        <v>1.1299655791465959</v>
      </c>
      <c r="C945" s="4">
        <v>38.659043945919237</v>
      </c>
      <c r="E945" s="2">
        <f t="shared" si="42"/>
        <v>0</v>
      </c>
      <c r="F945" s="2">
        <f t="shared" si="43"/>
        <v>1</v>
      </c>
      <c r="G945" s="7">
        <f t="shared" si="44"/>
        <v>37.529078366772637</v>
      </c>
    </row>
    <row r="946" spans="1:7" ht="16" thickBot="1">
      <c r="A946" s="4">
        <v>939</v>
      </c>
      <c r="B946" s="4">
        <v>18.0150027696663</v>
      </c>
      <c r="C946" s="4">
        <v>27.344988867535381</v>
      </c>
      <c r="E946" s="2">
        <f t="shared" si="42"/>
        <v>0</v>
      </c>
      <c r="F946" s="2">
        <f t="shared" si="43"/>
        <v>1</v>
      </c>
      <c r="G946" s="7">
        <f t="shared" si="44"/>
        <v>9.3299860978690816</v>
      </c>
    </row>
    <row r="947" spans="1:7" ht="16" thickBot="1">
      <c r="A947" s="4">
        <v>940</v>
      </c>
      <c r="B947" s="4">
        <v>12.64322963980587</v>
      </c>
      <c r="C947" s="4">
        <v>25.840658044688404</v>
      </c>
      <c r="E947" s="2">
        <f t="shared" si="42"/>
        <v>0</v>
      </c>
      <c r="F947" s="2">
        <f t="shared" si="43"/>
        <v>1</v>
      </c>
      <c r="G947" s="7">
        <f t="shared" si="44"/>
        <v>13.197428404882533</v>
      </c>
    </row>
    <row r="948" spans="1:7" ht="16" thickBot="1">
      <c r="A948" s="4">
        <v>941</v>
      </c>
      <c r="B948" s="4">
        <v>28.006306550078271</v>
      </c>
      <c r="C948" s="4">
        <v>45.734264517893678</v>
      </c>
      <c r="E948" s="2">
        <f t="shared" si="42"/>
        <v>0</v>
      </c>
      <c r="F948" s="2">
        <f t="shared" si="43"/>
        <v>1</v>
      </c>
      <c r="G948" s="7">
        <f t="shared" si="44"/>
        <v>17.727957967815406</v>
      </c>
    </row>
    <row r="949" spans="1:7" ht="16" thickBot="1">
      <c r="A949" s="4">
        <v>942</v>
      </c>
      <c r="B949" s="4">
        <v>2.8216227008701456</v>
      </c>
      <c r="C949" s="4">
        <v>15.489365271558089</v>
      </c>
      <c r="E949" s="2">
        <f t="shared" si="42"/>
        <v>0</v>
      </c>
      <c r="F949" s="2">
        <f t="shared" si="43"/>
        <v>1</v>
      </c>
      <c r="G949" s="7">
        <f t="shared" si="44"/>
        <v>12.667742570687944</v>
      </c>
    </row>
    <row r="950" spans="1:7" ht="16" thickBot="1">
      <c r="A950" s="4">
        <v>943</v>
      </c>
      <c r="B950" s="4">
        <v>22.908447287932638</v>
      </c>
      <c r="C950" s="4">
        <v>27.721282279637098</v>
      </c>
      <c r="E950" s="2">
        <f t="shared" si="42"/>
        <v>0</v>
      </c>
      <c r="F950" s="2">
        <f t="shared" si="43"/>
        <v>1</v>
      </c>
      <c r="G950" s="7">
        <f t="shared" si="44"/>
        <v>4.8128349917044595</v>
      </c>
    </row>
    <row r="951" spans="1:7" ht="16" thickBot="1">
      <c r="A951" s="4">
        <v>944</v>
      </c>
      <c r="B951" s="4">
        <v>19.610001082961418</v>
      </c>
      <c r="C951" s="4">
        <v>35.21148121516908</v>
      </c>
      <c r="E951" s="2">
        <f t="shared" si="42"/>
        <v>0</v>
      </c>
      <c r="F951" s="2">
        <f t="shared" si="43"/>
        <v>1</v>
      </c>
      <c r="G951" s="7">
        <f t="shared" si="44"/>
        <v>15.601480132207662</v>
      </c>
    </row>
    <row r="952" spans="1:7" ht="16" thickBot="1">
      <c r="A952" s="4">
        <v>945</v>
      </c>
      <c r="B952" s="4">
        <v>17.157764187870722</v>
      </c>
      <c r="C952" s="4">
        <v>5.5103783349564601</v>
      </c>
      <c r="E952" s="2">
        <f t="shared" si="42"/>
        <v>1</v>
      </c>
      <c r="F952" s="2">
        <f t="shared" si="43"/>
        <v>0</v>
      </c>
      <c r="G952" s="7">
        <f t="shared" si="44"/>
        <v>11.647385852914262</v>
      </c>
    </row>
    <row r="953" spans="1:7" ht="16" thickBot="1">
      <c r="A953" s="4">
        <v>946</v>
      </c>
      <c r="B953" s="4">
        <v>16.319703738457619</v>
      </c>
      <c r="C953" s="4">
        <v>8.0581835441752219</v>
      </c>
      <c r="E953" s="2">
        <f t="shared" si="42"/>
        <v>1</v>
      </c>
      <c r="F953" s="2">
        <f t="shared" si="43"/>
        <v>0</v>
      </c>
      <c r="G953" s="7">
        <f t="shared" si="44"/>
        <v>8.2615201942823973</v>
      </c>
    </row>
    <row r="954" spans="1:7" ht="16" thickBot="1">
      <c r="A954" s="4">
        <v>947</v>
      </c>
      <c r="B954" s="4">
        <v>23.455695583171693</v>
      </c>
      <c r="C954" s="4">
        <v>24.533112814746506</v>
      </c>
      <c r="E954" s="2">
        <f t="shared" si="42"/>
        <v>0</v>
      </c>
      <c r="F954" s="2">
        <f t="shared" si="43"/>
        <v>1</v>
      </c>
      <c r="G954" s="7">
        <f t="shared" si="44"/>
        <v>1.0774172315748132</v>
      </c>
    </row>
    <row r="955" spans="1:7" ht="16" thickBot="1">
      <c r="A955" s="4">
        <v>948</v>
      </c>
      <c r="B955" s="4">
        <v>14.228901127417174</v>
      </c>
      <c r="C955" s="4">
        <v>31.46824925061529</v>
      </c>
      <c r="E955" s="2">
        <f t="shared" si="42"/>
        <v>0</v>
      </c>
      <c r="F955" s="2">
        <f t="shared" si="43"/>
        <v>1</v>
      </c>
      <c r="G955" s="7">
        <f t="shared" si="44"/>
        <v>17.239348123198116</v>
      </c>
    </row>
    <row r="956" spans="1:7" ht="16" thickBot="1">
      <c r="A956" s="4">
        <v>949</v>
      </c>
      <c r="B956" s="4">
        <v>18.228465189175143</v>
      </c>
      <c r="C956" s="4">
        <v>33.63843761580172</v>
      </c>
      <c r="E956" s="2">
        <f t="shared" si="42"/>
        <v>0</v>
      </c>
      <c r="F956" s="2">
        <f t="shared" si="43"/>
        <v>1</v>
      </c>
      <c r="G956" s="7">
        <f t="shared" si="44"/>
        <v>15.409972426626577</v>
      </c>
    </row>
    <row r="957" spans="1:7" ht="16" thickBot="1">
      <c r="A957" s="4">
        <v>950</v>
      </c>
      <c r="B957" s="4">
        <v>3.7184605498855312</v>
      </c>
      <c r="C957" s="4">
        <v>21.023737752272353</v>
      </c>
      <c r="E957" s="2">
        <f t="shared" si="42"/>
        <v>0</v>
      </c>
      <c r="F957" s="2">
        <f t="shared" si="43"/>
        <v>1</v>
      </c>
      <c r="G957" s="7">
        <f t="shared" si="44"/>
        <v>17.305277202386822</v>
      </c>
    </row>
    <row r="958" spans="1:7" ht="16" thickBot="1">
      <c r="A958" s="4">
        <v>951</v>
      </c>
      <c r="B958" s="4">
        <v>19.446227306792771</v>
      </c>
      <c r="C958" s="4">
        <v>41.443484858246052</v>
      </c>
      <c r="E958" s="2">
        <f t="shared" si="42"/>
        <v>0</v>
      </c>
      <c r="F958" s="2">
        <f t="shared" si="43"/>
        <v>1</v>
      </c>
      <c r="G958" s="7">
        <f t="shared" si="44"/>
        <v>21.997257551453281</v>
      </c>
    </row>
    <row r="959" spans="1:7" ht="16" thickBot="1">
      <c r="A959" s="4">
        <v>952</v>
      </c>
      <c r="B959" s="4">
        <v>14.240189362846237</v>
      </c>
      <c r="C959" s="4">
        <v>24.483164994748435</v>
      </c>
      <c r="E959" s="2">
        <f t="shared" si="42"/>
        <v>0</v>
      </c>
      <c r="F959" s="2">
        <f t="shared" si="43"/>
        <v>1</v>
      </c>
      <c r="G959" s="7">
        <f t="shared" si="44"/>
        <v>10.242975631902198</v>
      </c>
    </row>
    <row r="960" spans="1:7" ht="16" thickBot="1">
      <c r="A960" s="4">
        <v>953</v>
      </c>
      <c r="B960" s="4">
        <v>22.169002595855716</v>
      </c>
      <c r="C960" s="4">
        <v>26.503852409393378</v>
      </c>
      <c r="E960" s="2">
        <f t="shared" si="42"/>
        <v>0</v>
      </c>
      <c r="F960" s="2">
        <f t="shared" si="43"/>
        <v>1</v>
      </c>
      <c r="G960" s="7">
        <f t="shared" si="44"/>
        <v>4.3348498135376623</v>
      </c>
    </row>
    <row r="961" spans="1:7" ht="16" thickBot="1">
      <c r="A961" s="4">
        <v>954</v>
      </c>
      <c r="B961" s="4">
        <v>24.938956680284299</v>
      </c>
      <c r="C961" s="4">
        <v>25.625483044111345</v>
      </c>
      <c r="E961" s="2">
        <f t="shared" si="42"/>
        <v>0</v>
      </c>
      <c r="F961" s="2">
        <f t="shared" si="43"/>
        <v>1</v>
      </c>
      <c r="G961" s="7">
        <f t="shared" si="44"/>
        <v>0.68652636382704557</v>
      </c>
    </row>
    <row r="962" spans="1:7" ht="16" thickBot="1">
      <c r="A962" s="4">
        <v>955</v>
      </c>
      <c r="B962" s="4">
        <v>15.557566142969502</v>
      </c>
      <c r="C962" s="4">
        <v>26.646272918234168</v>
      </c>
      <c r="E962" s="2">
        <f t="shared" si="42"/>
        <v>0</v>
      </c>
      <c r="F962" s="2">
        <f t="shared" si="43"/>
        <v>1</v>
      </c>
      <c r="G962" s="7">
        <f t="shared" si="44"/>
        <v>11.088706775264665</v>
      </c>
    </row>
    <row r="963" spans="1:7" ht="16" thickBot="1">
      <c r="A963" s="4">
        <v>956</v>
      </c>
      <c r="B963" s="4">
        <v>21.028482473149612</v>
      </c>
      <c r="C963" s="4">
        <v>23.444908580071026</v>
      </c>
      <c r="E963" s="2">
        <f t="shared" si="42"/>
        <v>0</v>
      </c>
      <c r="F963" s="2">
        <f t="shared" si="43"/>
        <v>1</v>
      </c>
      <c r="G963" s="7">
        <f t="shared" si="44"/>
        <v>2.4164261069214135</v>
      </c>
    </row>
    <row r="964" spans="1:7" ht="16" thickBot="1">
      <c r="A964" s="4">
        <v>957</v>
      </c>
      <c r="B964" s="4">
        <v>32.09147056222767</v>
      </c>
      <c r="C964" s="4">
        <v>22.55050582546836</v>
      </c>
      <c r="E964" s="2">
        <f t="shared" si="42"/>
        <v>1</v>
      </c>
      <c r="F964" s="2">
        <f t="shared" si="43"/>
        <v>0</v>
      </c>
      <c r="G964" s="7">
        <f t="shared" si="44"/>
        <v>9.5409647367593102</v>
      </c>
    </row>
    <row r="965" spans="1:7" ht="16" thickBot="1">
      <c r="A965" s="4">
        <v>958</v>
      </c>
      <c r="B965" s="4">
        <v>17.719074226263842</v>
      </c>
      <c r="C965" s="4">
        <v>29.696213160222118</v>
      </c>
      <c r="E965" s="2">
        <f t="shared" si="42"/>
        <v>0</v>
      </c>
      <c r="F965" s="2">
        <f t="shared" si="43"/>
        <v>1</v>
      </c>
      <c r="G965" s="7">
        <f t="shared" si="44"/>
        <v>11.977138933958276</v>
      </c>
    </row>
    <row r="966" spans="1:7" ht="16" thickBot="1">
      <c r="A966" s="4">
        <v>959</v>
      </c>
      <c r="B966" s="4">
        <v>27.302420062913754</v>
      </c>
      <c r="C966" s="4">
        <v>29.951278426373772</v>
      </c>
      <c r="E966" s="2">
        <f t="shared" si="42"/>
        <v>0</v>
      </c>
      <c r="F966" s="2">
        <f t="shared" si="43"/>
        <v>1</v>
      </c>
      <c r="G966" s="7">
        <f t="shared" si="44"/>
        <v>2.6488583634600182</v>
      </c>
    </row>
    <row r="967" spans="1:7" ht="16" thickBot="1">
      <c r="A967" s="4">
        <v>960</v>
      </c>
      <c r="B967" s="4">
        <v>2.8988267070878564</v>
      </c>
      <c r="C967" s="4">
        <v>25.478664140150624</v>
      </c>
      <c r="E967" s="2">
        <f t="shared" si="42"/>
        <v>0</v>
      </c>
      <c r="F967" s="2">
        <f t="shared" si="43"/>
        <v>1</v>
      </c>
      <c r="G967" s="7">
        <f t="shared" si="44"/>
        <v>22.579837433062767</v>
      </c>
    </row>
    <row r="968" spans="1:7" ht="16" thickBot="1">
      <c r="A968" s="4">
        <v>961</v>
      </c>
      <c r="B968" s="4">
        <v>27.057875811604639</v>
      </c>
      <c r="C968" s="4">
        <v>37.543566321668983</v>
      </c>
      <c r="E968" s="2">
        <f t="shared" ref="E968:E1007" si="45">IF(B968&gt;C968, 1, 0)</f>
        <v>0</v>
      </c>
      <c r="F968" s="2">
        <f t="shared" ref="F968:F1007" si="46">IF(B968&lt;C968, 1, 0)</f>
        <v>1</v>
      </c>
      <c r="G968" s="7">
        <f t="shared" ref="G968:G1007" si="47">IF(B968&gt;C968,B968-C968,C968-B968)</f>
        <v>10.485690510064344</v>
      </c>
    </row>
    <row r="969" spans="1:7" ht="16" thickBot="1">
      <c r="A969" s="4">
        <v>962</v>
      </c>
      <c r="B969" s="4">
        <v>16.605386644355971</v>
      </c>
      <c r="C969" s="4">
        <v>40.523366697741828</v>
      </c>
      <c r="E969" s="2">
        <f t="shared" si="45"/>
        <v>0</v>
      </c>
      <c r="F969" s="2">
        <f t="shared" si="46"/>
        <v>1</v>
      </c>
      <c r="G969" s="7">
        <f t="shared" si="47"/>
        <v>23.917980053385858</v>
      </c>
    </row>
    <row r="970" spans="1:7" ht="16" thickBot="1">
      <c r="A970" s="4">
        <v>963</v>
      </c>
      <c r="B970" s="4">
        <v>4.7230450519146991</v>
      </c>
      <c r="C970" s="4">
        <v>31.251304414731688</v>
      </c>
      <c r="E970" s="2">
        <f t="shared" si="45"/>
        <v>0</v>
      </c>
      <c r="F970" s="2">
        <f t="shared" si="46"/>
        <v>1</v>
      </c>
      <c r="G970" s="7">
        <f t="shared" si="47"/>
        <v>26.528259362816989</v>
      </c>
    </row>
    <row r="971" spans="1:7" ht="16" thickBot="1">
      <c r="A971" s="4">
        <v>964</v>
      </c>
      <c r="B971" s="4">
        <v>20.860106703226577</v>
      </c>
      <c r="C971" s="4">
        <v>15.212201694002422</v>
      </c>
      <c r="E971" s="2">
        <f t="shared" si="45"/>
        <v>1</v>
      </c>
      <c r="F971" s="2">
        <f t="shared" si="46"/>
        <v>0</v>
      </c>
      <c r="G971" s="7">
        <f t="shared" si="47"/>
        <v>5.6479050092241554</v>
      </c>
    </row>
    <row r="972" spans="1:7" ht="16" thickBot="1">
      <c r="A972" s="4">
        <v>965</v>
      </c>
      <c r="B972" s="4">
        <v>14.013424734010542</v>
      </c>
      <c r="C972" s="4">
        <v>20.596665620156948</v>
      </c>
      <c r="E972" s="2">
        <f t="shared" si="45"/>
        <v>0</v>
      </c>
      <c r="F972" s="2">
        <f t="shared" si="46"/>
        <v>1</v>
      </c>
      <c r="G972" s="7">
        <f t="shared" si="47"/>
        <v>6.583240886146406</v>
      </c>
    </row>
    <row r="973" spans="1:7" ht="16" thickBot="1">
      <c r="A973" s="4">
        <v>966</v>
      </c>
      <c r="B973" s="4">
        <v>16.581655478797021</v>
      </c>
      <c r="C973" s="4">
        <v>17.144844125390499</v>
      </c>
      <c r="E973" s="2">
        <f t="shared" si="45"/>
        <v>0</v>
      </c>
      <c r="F973" s="2">
        <f t="shared" si="46"/>
        <v>1</v>
      </c>
      <c r="G973" s="7">
        <f t="shared" si="47"/>
        <v>0.56318864659347767</v>
      </c>
    </row>
    <row r="974" spans="1:7" ht="16" thickBot="1">
      <c r="A974" s="4">
        <v>967</v>
      </c>
      <c r="B974" s="4">
        <v>18.683823544661909</v>
      </c>
      <c r="C974" s="4">
        <v>26.53759787277944</v>
      </c>
      <c r="E974" s="2">
        <f t="shared" si="45"/>
        <v>0</v>
      </c>
      <c r="F974" s="2">
        <f t="shared" si="46"/>
        <v>1</v>
      </c>
      <c r="G974" s="7">
        <f t="shared" si="47"/>
        <v>7.853774328117531</v>
      </c>
    </row>
    <row r="975" spans="1:7" ht="16" thickBot="1">
      <c r="A975" s="4">
        <v>968</v>
      </c>
      <c r="B975" s="4">
        <v>22.428251344459234</v>
      </c>
      <c r="C975" s="4">
        <v>28.857272255999799</v>
      </c>
      <c r="E975" s="2">
        <f t="shared" si="45"/>
        <v>0</v>
      </c>
      <c r="F975" s="2">
        <f t="shared" si="46"/>
        <v>1</v>
      </c>
      <c r="G975" s="7">
        <f t="shared" si="47"/>
        <v>6.4290209115405652</v>
      </c>
    </row>
    <row r="976" spans="1:7" ht="16" thickBot="1">
      <c r="A976" s="4">
        <v>969</v>
      </c>
      <c r="B976" s="4">
        <v>33.037661492501421</v>
      </c>
      <c r="C976" s="4">
        <v>29.347899133807818</v>
      </c>
      <c r="E976" s="2">
        <f t="shared" si="45"/>
        <v>1</v>
      </c>
      <c r="F976" s="2">
        <f t="shared" si="46"/>
        <v>0</v>
      </c>
      <c r="G976" s="7">
        <f t="shared" si="47"/>
        <v>3.6897623586936028</v>
      </c>
    </row>
    <row r="977" spans="1:7" ht="16" thickBot="1">
      <c r="A977" s="4">
        <v>970</v>
      </c>
      <c r="B977" s="4">
        <v>23.748805010437184</v>
      </c>
      <c r="C977" s="4">
        <v>20.549492162775834</v>
      </c>
      <c r="E977" s="2">
        <f t="shared" si="45"/>
        <v>1</v>
      </c>
      <c r="F977" s="2">
        <f t="shared" si="46"/>
        <v>0</v>
      </c>
      <c r="G977" s="7">
        <f t="shared" si="47"/>
        <v>3.1993128476613499</v>
      </c>
    </row>
    <row r="978" spans="1:7" ht="16" thickBot="1">
      <c r="A978" s="4">
        <v>971</v>
      </c>
      <c r="B978" s="4">
        <v>15.461383852311267</v>
      </c>
      <c r="C978" s="4">
        <v>32.62317548711934</v>
      </c>
      <c r="E978" s="2">
        <f t="shared" si="45"/>
        <v>0</v>
      </c>
      <c r="F978" s="2">
        <f t="shared" si="46"/>
        <v>1</v>
      </c>
      <c r="G978" s="7">
        <f t="shared" si="47"/>
        <v>17.161791634808075</v>
      </c>
    </row>
    <row r="979" spans="1:7" ht="16" thickBot="1">
      <c r="A979" s="4">
        <v>972</v>
      </c>
      <c r="B979" s="4">
        <v>10.591840082813881</v>
      </c>
      <c r="C979" s="4">
        <v>26.547525755294146</v>
      </c>
      <c r="E979" s="2">
        <f t="shared" si="45"/>
        <v>0</v>
      </c>
      <c r="F979" s="2">
        <f t="shared" si="46"/>
        <v>1</v>
      </c>
      <c r="G979" s="7">
        <f t="shared" si="47"/>
        <v>15.955685672480264</v>
      </c>
    </row>
    <row r="980" spans="1:7" ht="16" thickBot="1">
      <c r="A980" s="4">
        <v>973</v>
      </c>
      <c r="B980" s="4">
        <v>18.505910053501026</v>
      </c>
      <c r="C980" s="4">
        <v>29.889433493277846</v>
      </c>
      <c r="E980" s="2">
        <f t="shared" si="45"/>
        <v>0</v>
      </c>
      <c r="F980" s="2">
        <f t="shared" si="46"/>
        <v>1</v>
      </c>
      <c r="G980" s="7">
        <f t="shared" si="47"/>
        <v>11.38352343977682</v>
      </c>
    </row>
    <row r="981" spans="1:7" ht="16" thickBot="1">
      <c r="A981" s="4">
        <v>974</v>
      </c>
      <c r="B981" s="4">
        <v>14.650856203624562</v>
      </c>
      <c r="C981" s="4">
        <v>26.802919636870829</v>
      </c>
      <c r="E981" s="2">
        <f t="shared" si="45"/>
        <v>0</v>
      </c>
      <c r="F981" s="2">
        <f t="shared" si="46"/>
        <v>1</v>
      </c>
      <c r="G981" s="7">
        <f t="shared" si="47"/>
        <v>12.152063433246267</v>
      </c>
    </row>
    <row r="982" spans="1:7" ht="16" thickBot="1">
      <c r="A982" s="4">
        <v>975</v>
      </c>
      <c r="B982" s="4">
        <v>16.355857244344993</v>
      </c>
      <c r="C982" s="4">
        <v>33.867185841314566</v>
      </c>
      <c r="E982" s="2">
        <f t="shared" si="45"/>
        <v>0</v>
      </c>
      <c r="F982" s="2">
        <f t="shared" si="46"/>
        <v>1</v>
      </c>
      <c r="G982" s="7">
        <f t="shared" si="47"/>
        <v>17.511328596969573</v>
      </c>
    </row>
    <row r="983" spans="1:7" ht="16" thickBot="1">
      <c r="A983" s="4">
        <v>976</v>
      </c>
      <c r="B983" s="4">
        <v>8.5870273926357932</v>
      </c>
      <c r="C983" s="4">
        <v>16.638877777402239</v>
      </c>
      <c r="E983" s="2">
        <f t="shared" si="45"/>
        <v>0</v>
      </c>
      <c r="F983" s="2">
        <f t="shared" si="46"/>
        <v>1</v>
      </c>
      <c r="G983" s="7">
        <f t="shared" si="47"/>
        <v>8.0518503847664462</v>
      </c>
    </row>
    <row r="984" spans="1:7" ht="16" thickBot="1">
      <c r="A984" s="4">
        <v>977</v>
      </c>
      <c r="B984" s="4">
        <v>18.841775071472945</v>
      </c>
      <c r="C984" s="4">
        <v>27.915081591542485</v>
      </c>
      <c r="E984" s="2">
        <f t="shared" si="45"/>
        <v>0</v>
      </c>
      <c r="F984" s="2">
        <f t="shared" si="46"/>
        <v>1</v>
      </c>
      <c r="G984" s="7">
        <f t="shared" si="47"/>
        <v>9.07330652006954</v>
      </c>
    </row>
    <row r="985" spans="1:7" ht="16" thickBot="1">
      <c r="A985" s="4">
        <v>978</v>
      </c>
      <c r="B985" s="4">
        <v>21.544946540447135</v>
      </c>
      <c r="C985" s="4">
        <v>21.888888647826679</v>
      </c>
      <c r="E985" s="2">
        <f t="shared" si="45"/>
        <v>0</v>
      </c>
      <c r="F985" s="2">
        <f t="shared" si="46"/>
        <v>1</v>
      </c>
      <c r="G985" s="7">
        <f t="shared" si="47"/>
        <v>0.34394210737954367</v>
      </c>
    </row>
    <row r="986" spans="1:7" ht="16" thickBot="1">
      <c r="A986" s="4">
        <v>979</v>
      </c>
      <c r="B986" s="4">
        <v>6.556714746711009</v>
      </c>
      <c r="C986" s="4">
        <v>30.127013027785118</v>
      </c>
      <c r="E986" s="2">
        <f t="shared" si="45"/>
        <v>0</v>
      </c>
      <c r="F986" s="2">
        <f t="shared" si="46"/>
        <v>1</v>
      </c>
      <c r="G986" s="7">
        <f t="shared" si="47"/>
        <v>23.570298281074109</v>
      </c>
    </row>
    <row r="987" spans="1:7" ht="16" thickBot="1">
      <c r="A987" s="4">
        <v>980</v>
      </c>
      <c r="B987" s="4">
        <v>7.4051022020327242</v>
      </c>
      <c r="C987" s="4">
        <v>25.855983241226564</v>
      </c>
      <c r="E987" s="2">
        <f t="shared" si="45"/>
        <v>0</v>
      </c>
      <c r="F987" s="2">
        <f t="shared" si="46"/>
        <v>1</v>
      </c>
      <c r="G987" s="7">
        <f t="shared" si="47"/>
        <v>18.450881039193838</v>
      </c>
    </row>
    <row r="988" spans="1:7" ht="16" thickBot="1">
      <c r="A988" s="4">
        <v>981</v>
      </c>
      <c r="B988" s="4">
        <v>22.585712608944299</v>
      </c>
      <c r="C988" s="4">
        <v>21.987385391004491</v>
      </c>
      <c r="E988" s="2">
        <f t="shared" si="45"/>
        <v>1</v>
      </c>
      <c r="F988" s="2">
        <f t="shared" si="46"/>
        <v>0</v>
      </c>
      <c r="G988" s="7">
        <f t="shared" si="47"/>
        <v>0.59832721793980781</v>
      </c>
    </row>
    <row r="989" spans="1:7" ht="16" thickBot="1">
      <c r="A989" s="4">
        <v>982</v>
      </c>
      <c r="B989" s="4">
        <v>16.104427417488779</v>
      </c>
      <c r="C989" s="4">
        <v>22.450571897076003</v>
      </c>
      <c r="E989" s="2">
        <f t="shared" si="45"/>
        <v>0</v>
      </c>
      <c r="F989" s="2">
        <f t="shared" si="46"/>
        <v>1</v>
      </c>
      <c r="G989" s="7">
        <f t="shared" si="47"/>
        <v>6.3461444795872239</v>
      </c>
    </row>
    <row r="990" spans="1:7" ht="16" thickBot="1">
      <c r="A990" s="4">
        <v>983</v>
      </c>
      <c r="B990" s="4">
        <v>14.83404087599205</v>
      </c>
      <c r="C990" s="4">
        <v>26.129536349793558</v>
      </c>
      <c r="E990" s="2">
        <f t="shared" si="45"/>
        <v>0</v>
      </c>
      <c r="F990" s="2">
        <f t="shared" si="46"/>
        <v>1</v>
      </c>
      <c r="G990" s="7">
        <f t="shared" si="47"/>
        <v>11.295495473801507</v>
      </c>
    </row>
    <row r="991" spans="1:7" ht="16" thickBot="1">
      <c r="A991" s="4">
        <v>984</v>
      </c>
      <c r="B991" s="4">
        <v>12.113225064915961</v>
      </c>
      <c r="C991" s="4">
        <v>20.874982937574728</v>
      </c>
      <c r="E991" s="2">
        <f t="shared" si="45"/>
        <v>0</v>
      </c>
      <c r="F991" s="2">
        <f t="shared" si="46"/>
        <v>1</v>
      </c>
      <c r="G991" s="7">
        <f t="shared" si="47"/>
        <v>8.7617578726587677</v>
      </c>
    </row>
    <row r="992" spans="1:7" ht="16" thickBot="1">
      <c r="A992" s="4">
        <v>985</v>
      </c>
      <c r="B992" s="4">
        <v>28.724412946200644</v>
      </c>
      <c r="C992" s="4">
        <v>20.852830671484444</v>
      </c>
      <c r="E992" s="2">
        <f t="shared" si="45"/>
        <v>1</v>
      </c>
      <c r="F992" s="2">
        <f t="shared" si="46"/>
        <v>0</v>
      </c>
      <c r="G992" s="7">
        <f t="shared" si="47"/>
        <v>7.8715822747162001</v>
      </c>
    </row>
    <row r="993" spans="1:7" ht="16" thickBot="1">
      <c r="A993" s="4">
        <v>986</v>
      </c>
      <c r="B993" s="4">
        <v>22.591556476163149</v>
      </c>
      <c r="C993" s="4">
        <v>27.744509952800186</v>
      </c>
      <c r="E993" s="2">
        <f t="shared" si="45"/>
        <v>0</v>
      </c>
      <c r="F993" s="2">
        <f t="shared" si="46"/>
        <v>1</v>
      </c>
      <c r="G993" s="7">
        <f t="shared" si="47"/>
        <v>5.1529534766370375</v>
      </c>
    </row>
    <row r="994" spans="1:7" ht="16" thickBot="1">
      <c r="A994" s="4">
        <v>987</v>
      </c>
      <c r="B994" s="4">
        <v>26.020670458049153</v>
      </c>
      <c r="C994" s="4">
        <v>15.279323297343831</v>
      </c>
      <c r="E994" s="2">
        <f t="shared" si="45"/>
        <v>1</v>
      </c>
      <c r="F994" s="2">
        <f t="shared" si="46"/>
        <v>0</v>
      </c>
      <c r="G994" s="7">
        <f t="shared" si="47"/>
        <v>10.741347160705322</v>
      </c>
    </row>
    <row r="995" spans="1:7" ht="16" thickBot="1">
      <c r="A995" s="4">
        <v>988</v>
      </c>
      <c r="B995" s="4">
        <v>27.758181811612083</v>
      </c>
      <c r="C995" s="4">
        <v>24.535790713775576</v>
      </c>
      <c r="E995" s="2">
        <f t="shared" si="45"/>
        <v>1</v>
      </c>
      <c r="F995" s="2">
        <f t="shared" si="46"/>
        <v>0</v>
      </c>
      <c r="G995" s="7">
        <f t="shared" si="47"/>
        <v>3.2223910978365069</v>
      </c>
    </row>
    <row r="996" spans="1:7" ht="16" thickBot="1">
      <c r="A996" s="4">
        <v>989</v>
      </c>
      <c r="B996" s="4">
        <v>25.817550220905741</v>
      </c>
      <c r="C996" s="4">
        <v>36.865982571860599</v>
      </c>
      <c r="E996" s="2">
        <f t="shared" si="45"/>
        <v>0</v>
      </c>
      <c r="F996" s="2">
        <f t="shared" si="46"/>
        <v>1</v>
      </c>
      <c r="G996" s="7">
        <f t="shared" si="47"/>
        <v>11.048432350954858</v>
      </c>
    </row>
    <row r="997" spans="1:7" ht="16" thickBot="1">
      <c r="A997" s="4">
        <v>990</v>
      </c>
      <c r="B997" s="4">
        <v>13.943641709619254</v>
      </c>
      <c r="C997" s="4">
        <v>29.973418709273815</v>
      </c>
      <c r="E997" s="2">
        <f t="shared" si="45"/>
        <v>0</v>
      </c>
      <c r="F997" s="2">
        <f t="shared" si="46"/>
        <v>1</v>
      </c>
      <c r="G997" s="7">
        <f t="shared" si="47"/>
        <v>16.029776999654562</v>
      </c>
    </row>
    <row r="998" spans="1:7" ht="16" thickBot="1">
      <c r="A998" s="4">
        <v>991</v>
      </c>
      <c r="B998" s="4">
        <v>10.616401670155984</v>
      </c>
      <c r="C998" s="4">
        <v>18.466806440996194</v>
      </c>
      <c r="E998" s="2">
        <f t="shared" si="45"/>
        <v>0</v>
      </c>
      <c r="F998" s="2">
        <f t="shared" si="46"/>
        <v>1</v>
      </c>
      <c r="G998" s="7">
        <f t="shared" si="47"/>
        <v>7.8504047708402105</v>
      </c>
    </row>
    <row r="999" spans="1:7" ht="16" thickBot="1">
      <c r="A999" s="4">
        <v>992</v>
      </c>
      <c r="B999" s="4">
        <v>20.52341042953384</v>
      </c>
      <c r="C999" s="4">
        <v>32.23439661883836</v>
      </c>
      <c r="E999" s="2">
        <f t="shared" si="45"/>
        <v>0</v>
      </c>
      <c r="F999" s="2">
        <f t="shared" si="46"/>
        <v>1</v>
      </c>
      <c r="G999" s="7">
        <f t="shared" si="47"/>
        <v>11.710986189304521</v>
      </c>
    </row>
    <row r="1000" spans="1:7" ht="16" thickBot="1">
      <c r="A1000" s="4">
        <v>993</v>
      </c>
      <c r="B1000" s="4">
        <v>18.694913005660428</v>
      </c>
      <c r="C1000" s="4">
        <v>25.089437791288841</v>
      </c>
      <c r="E1000" s="2">
        <f t="shared" si="45"/>
        <v>0</v>
      </c>
      <c r="F1000" s="2">
        <f t="shared" si="46"/>
        <v>1</v>
      </c>
      <c r="G1000" s="7">
        <f t="shared" si="47"/>
        <v>6.3945247856284126</v>
      </c>
    </row>
    <row r="1001" spans="1:7" ht="16" thickBot="1">
      <c r="A1001" s="4">
        <v>994</v>
      </c>
      <c r="B1001" s="4">
        <v>19.526414816688749</v>
      </c>
      <c r="C1001" s="4">
        <v>27.557095422754013</v>
      </c>
      <c r="E1001" s="2">
        <f t="shared" si="45"/>
        <v>0</v>
      </c>
      <c r="F1001" s="2">
        <f t="shared" si="46"/>
        <v>1</v>
      </c>
      <c r="G1001" s="7">
        <f t="shared" si="47"/>
        <v>8.030680606065264</v>
      </c>
    </row>
    <row r="1002" spans="1:7" ht="16" thickBot="1">
      <c r="A1002" s="4">
        <v>995</v>
      </c>
      <c r="B1002" s="4">
        <v>13.384450867683098</v>
      </c>
      <c r="C1002" s="4">
        <v>22.228859850322742</v>
      </c>
      <c r="E1002" s="2">
        <f t="shared" si="45"/>
        <v>0</v>
      </c>
      <c r="F1002" s="2">
        <f t="shared" si="46"/>
        <v>1</v>
      </c>
      <c r="G1002" s="7">
        <f t="shared" si="47"/>
        <v>8.8444089826396439</v>
      </c>
    </row>
    <row r="1003" spans="1:7" ht="16" thickBot="1">
      <c r="A1003" s="4">
        <v>996</v>
      </c>
      <c r="B1003" s="4">
        <v>28.647249361584173</v>
      </c>
      <c r="C1003" s="4">
        <v>29.971152123642625</v>
      </c>
      <c r="E1003" s="2">
        <f t="shared" si="45"/>
        <v>0</v>
      </c>
      <c r="F1003" s="2">
        <f t="shared" si="46"/>
        <v>1</v>
      </c>
      <c r="G1003" s="7">
        <f t="shared" si="47"/>
        <v>1.3239027620584523</v>
      </c>
    </row>
    <row r="1004" spans="1:7" ht="16" thickBot="1">
      <c r="A1004" s="4">
        <v>997</v>
      </c>
      <c r="B1004" s="4">
        <v>24.767088060675761</v>
      </c>
      <c r="C1004" s="4">
        <v>23.619685616289928</v>
      </c>
      <c r="E1004" s="2">
        <f t="shared" si="45"/>
        <v>1</v>
      </c>
      <c r="F1004" s="2">
        <f t="shared" si="46"/>
        <v>0</v>
      </c>
      <c r="G1004" s="7">
        <f t="shared" si="47"/>
        <v>1.1474024443858326</v>
      </c>
    </row>
    <row r="1005" spans="1:7" ht="16" thickBot="1">
      <c r="A1005" s="4">
        <v>998</v>
      </c>
      <c r="B1005" s="4">
        <v>5.2227281627457334</v>
      </c>
      <c r="C1005" s="4">
        <v>18.744072715306061</v>
      </c>
      <c r="E1005" s="2">
        <f t="shared" si="45"/>
        <v>0</v>
      </c>
      <c r="F1005" s="2">
        <f t="shared" si="46"/>
        <v>1</v>
      </c>
      <c r="G1005" s="7">
        <f t="shared" si="47"/>
        <v>13.521344552560327</v>
      </c>
    </row>
    <row r="1006" spans="1:7" ht="16" thickBot="1">
      <c r="A1006" s="4">
        <v>999</v>
      </c>
      <c r="B1006" s="4">
        <v>27.437285858725922</v>
      </c>
      <c r="C1006" s="4">
        <v>25.212147183700552</v>
      </c>
      <c r="E1006" s="2">
        <f t="shared" si="45"/>
        <v>1</v>
      </c>
      <c r="F1006" s="2">
        <f t="shared" si="46"/>
        <v>0</v>
      </c>
      <c r="G1006" s="7">
        <f t="shared" si="47"/>
        <v>2.2251386750253701</v>
      </c>
    </row>
    <row r="1007" spans="1:7" ht="16" thickBot="1">
      <c r="A1007" s="4">
        <v>1000</v>
      </c>
      <c r="B1007" s="4">
        <v>6.552925731480423</v>
      </c>
      <c r="C1007" s="4">
        <v>23.959131635057119</v>
      </c>
      <c r="E1007" s="2">
        <f t="shared" si="45"/>
        <v>0</v>
      </c>
      <c r="F1007" s="2">
        <f t="shared" si="46"/>
        <v>1</v>
      </c>
      <c r="G1007" s="7">
        <f t="shared" si="47"/>
        <v>17.406205903576698</v>
      </c>
    </row>
  </sheetData>
  <dataValidations count="2">
    <dataValidation type="list" allowBlank="1" showInputMessage="1" showErrorMessage="1" sqref="A3" xr:uid="{A18713E5-1AAA-8C4D-9807-8680C6317FFD}">
      <formula1>$S$2:$S$33</formula1>
    </dataValidation>
    <dataValidation type="list" allowBlank="1" showInputMessage="1" showErrorMessage="1" sqref="A2" xr:uid="{F18AA1A7-FB36-E64F-8222-C9F2E0BC39CF}">
      <formula1>$P$2:$P$33</formula1>
    </dataValidation>
  </dataValidation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D1007"/>
  <sheetViews>
    <sheetView zoomScale="132" zoomScaleNormal="200" workbookViewId="0">
      <selection activeCell="M2" sqref="M2:M33"/>
    </sheetView>
  </sheetViews>
  <sheetFormatPr baseColWidth="10" defaultColWidth="8.83203125" defaultRowHeight="15"/>
  <cols>
    <col min="1" max="1" width="16.1640625" style="4" customWidth="1"/>
    <col min="2" max="2" width="15.83203125" style="4" customWidth="1"/>
    <col min="3" max="3" width="18.1640625" style="4" customWidth="1"/>
    <col min="4" max="4" width="16.1640625" style="4" customWidth="1"/>
    <col min="5" max="5" width="17.5" style="4" customWidth="1"/>
    <col min="6" max="6" width="16.5" style="4" customWidth="1"/>
    <col min="7" max="7" width="16.1640625" style="4" customWidth="1"/>
    <col min="8" max="8" width="14.1640625" style="4" customWidth="1"/>
    <col min="9" max="9" width="8.83203125" style="4"/>
    <col min="10" max="10" width="20.5" style="4" customWidth="1"/>
    <col min="11" max="11" width="16.6640625" style="4" customWidth="1"/>
    <col min="12" max="12" width="17" style="4" customWidth="1"/>
    <col min="13" max="13" width="20.5" style="4" customWidth="1"/>
    <col min="14" max="14" width="17" style="4" customWidth="1"/>
    <col min="15" max="15" width="8.83203125" style="4"/>
    <col min="16" max="16" width="20.5" style="4" customWidth="1"/>
    <col min="17" max="17" width="16.6640625" style="4" customWidth="1"/>
    <col min="18" max="18" width="8.83203125" style="4"/>
    <col min="19" max="19" width="19.5" style="4" customWidth="1"/>
    <col min="20" max="20" width="16.6640625" style="4" customWidth="1"/>
    <col min="21" max="21" width="5.83203125" style="4" customWidth="1"/>
    <col min="22" max="22" width="18.6640625" style="4" customWidth="1"/>
    <col min="23" max="23" width="16.5" style="4" customWidth="1"/>
    <col min="24" max="24" width="8.83203125" style="4"/>
    <col min="25" max="25" width="18.33203125" style="4" customWidth="1"/>
    <col min="26" max="26" width="16.6640625" style="4" customWidth="1"/>
    <col min="27" max="16384" width="8.83203125" style="4"/>
  </cols>
  <sheetData>
    <row r="1" spans="1:30" ht="16" thickBot="1">
      <c r="A1" s="8" t="s">
        <v>8</v>
      </c>
      <c r="B1" s="8" t="s">
        <v>46</v>
      </c>
      <c r="C1" s="9" t="s">
        <v>47</v>
      </c>
      <c r="D1" s="1" t="s">
        <v>9</v>
      </c>
      <c r="E1" s="1" t="s">
        <v>10</v>
      </c>
      <c r="F1" s="1" t="s">
        <v>11</v>
      </c>
      <c r="G1" s="2"/>
      <c r="J1" s="4" t="s">
        <v>13</v>
      </c>
      <c r="K1" s="4" t="s">
        <v>48</v>
      </c>
      <c r="M1" s="4" t="s">
        <v>13</v>
      </c>
      <c r="N1" s="4" t="s">
        <v>47</v>
      </c>
      <c r="P1" s="4" t="s">
        <v>81</v>
      </c>
      <c r="Q1" s="4" t="s">
        <v>48</v>
      </c>
      <c r="S1" s="4" t="s">
        <v>115</v>
      </c>
      <c r="T1" s="4" t="s">
        <v>48</v>
      </c>
      <c r="V1" s="4" t="s">
        <v>81</v>
      </c>
      <c r="W1" s="4" t="s">
        <v>114</v>
      </c>
      <c r="Y1" s="4" t="s">
        <v>115</v>
      </c>
      <c r="Z1" s="4" t="s">
        <v>114</v>
      </c>
    </row>
    <row r="2" spans="1:30" ht="40" customHeight="1" thickBot="1">
      <c r="A2" s="4" t="s">
        <v>65</v>
      </c>
      <c r="B2" s="10">
        <f>VLOOKUP(A2,(NFLHOF[]),2,0)</f>
        <v>28.3</v>
      </c>
      <c r="C2" s="11">
        <f>VLOOKUP(A2,(NFLHDF[]),2,0)</f>
        <v>18.600000000000001</v>
      </c>
      <c r="D2" s="3">
        <f>SQRT(B2*C3)</f>
        <v>22.757196663912715</v>
      </c>
      <c r="E2" s="2">
        <f ca="1">NORMINV(RAND(), D2,7)</f>
        <v>39.609099182459317</v>
      </c>
      <c r="F2" s="5">
        <f>SUM(E8:E1007)/1000</f>
        <v>0.49299999999999999</v>
      </c>
      <c r="G2" s="2"/>
      <c r="J2" s="4" t="s">
        <v>14</v>
      </c>
      <c r="K2" s="4">
        <v>26.3</v>
      </c>
      <c r="M2" s="4" t="s">
        <v>14</v>
      </c>
      <c r="N2" s="4">
        <v>14.1</v>
      </c>
      <c r="P2" s="4" t="s">
        <v>50</v>
      </c>
      <c r="Q2" s="4">
        <f>Table1[[#This Row],[Offensive Points]]+1</f>
        <v>27.3</v>
      </c>
      <c r="S2" s="4" t="s">
        <v>82</v>
      </c>
      <c r="T2" s="4">
        <f>Table1[[#This Row],[Offensive Points]]+1.5</f>
        <v>27.8</v>
      </c>
      <c r="V2" s="4" t="s">
        <v>50</v>
      </c>
      <c r="W2" s="4">
        <f>Table3[[#This Row],[Defensive points]]-2</f>
        <v>12.1</v>
      </c>
      <c r="Y2" s="4" t="s">
        <v>82</v>
      </c>
      <c r="Z2" s="4">
        <f>Table3[[#This Row],[Defensive points]]-2</f>
        <v>12.1</v>
      </c>
      <c r="AB2" s="4" t="s">
        <v>116</v>
      </c>
      <c r="AC2" s="4" t="s">
        <v>123</v>
      </c>
      <c r="AD2" s="4" t="s">
        <v>124</v>
      </c>
    </row>
    <row r="3" spans="1:30" ht="40" customHeight="1" thickBot="1">
      <c r="A3" s="12" t="s">
        <v>94</v>
      </c>
      <c r="B3" s="12">
        <f>VLOOKUP(A3,(NFLAOF[]),2,0)</f>
        <v>29.7</v>
      </c>
      <c r="C3" s="13">
        <f>VLOOKUP(A3,(NFLADF[]),2,0)</f>
        <v>18.3</v>
      </c>
      <c r="D3" s="2">
        <f>SQRT(B3*C2)</f>
        <v>23.503616742961071</v>
      </c>
      <c r="E3" s="2">
        <f ca="1">NORMINV(RAND(), D3,7)</f>
        <v>33.447776834039765</v>
      </c>
      <c r="F3" s="5">
        <f>SUM(F8:F1007)/1000</f>
        <v>0.50700000000000001</v>
      </c>
      <c r="G3" s="2"/>
      <c r="J3" s="4" t="s">
        <v>15</v>
      </c>
      <c r="K3" s="4">
        <v>17.3</v>
      </c>
      <c r="M3" s="4" t="s">
        <v>15</v>
      </c>
      <c r="N3" s="4">
        <v>22.4</v>
      </c>
      <c r="P3" s="4" t="s">
        <v>51</v>
      </c>
      <c r="Q3" s="4">
        <f>K3+2</f>
        <v>19.3</v>
      </c>
      <c r="S3" s="4" t="s">
        <v>83</v>
      </c>
      <c r="T3" s="4">
        <f>K3 -1</f>
        <v>16.3</v>
      </c>
      <c r="V3" s="4" t="s">
        <v>51</v>
      </c>
      <c r="W3" s="4">
        <f xml:space="preserve"> N3+0.5</f>
        <v>22.9</v>
      </c>
      <c r="Y3" s="4" t="s">
        <v>83</v>
      </c>
      <c r="Z3" s="4">
        <f>N3+2</f>
        <v>24.4</v>
      </c>
      <c r="AB3" s="18" t="s">
        <v>117</v>
      </c>
      <c r="AC3" s="4">
        <v>-4</v>
      </c>
      <c r="AD3" s="4">
        <v>6</v>
      </c>
    </row>
    <row r="4" spans="1:30" ht="16" thickBot="1">
      <c r="A4" s="2"/>
      <c r="B4" s="2"/>
      <c r="C4" s="2"/>
      <c r="D4" s="2"/>
      <c r="E4" s="2"/>
      <c r="F4" s="2"/>
      <c r="G4" s="2"/>
      <c r="J4" s="4" t="s">
        <v>16</v>
      </c>
      <c r="K4" s="4">
        <v>19.100000000000001</v>
      </c>
      <c r="M4" s="4" t="s">
        <v>16</v>
      </c>
      <c r="N4" s="4">
        <v>30.9</v>
      </c>
      <c r="P4" s="4" t="s">
        <v>49</v>
      </c>
      <c r="Q4" s="4">
        <f>K4+2.5</f>
        <v>21.6</v>
      </c>
      <c r="S4" s="4" t="s">
        <v>84</v>
      </c>
      <c r="T4" s="4">
        <f>K4-1</f>
        <v>18.100000000000001</v>
      </c>
      <c r="V4" s="4" t="s">
        <v>49</v>
      </c>
      <c r="W4" s="4">
        <f>N4+2</f>
        <v>32.9</v>
      </c>
      <c r="Y4" s="4" t="s">
        <v>84</v>
      </c>
      <c r="Z4" s="4">
        <f>N4+2</f>
        <v>32.9</v>
      </c>
      <c r="AB4" s="4" t="s">
        <v>118</v>
      </c>
      <c r="AC4" s="4">
        <v>-2</v>
      </c>
      <c r="AD4" s="4">
        <v>4</v>
      </c>
    </row>
    <row r="5" spans="1:30" ht="22" customHeight="1" thickBot="1">
      <c r="A5" s="6"/>
      <c r="B5" s="1" t="s">
        <v>0</v>
      </c>
      <c r="C5" s="6"/>
      <c r="D5" s="6"/>
      <c r="E5" s="6"/>
      <c r="F5" s="1" t="s">
        <v>1</v>
      </c>
      <c r="G5" s="6"/>
      <c r="J5" s="4" t="s">
        <v>17</v>
      </c>
      <c r="K5" s="4">
        <v>19.600000000000001</v>
      </c>
      <c r="M5" s="4" t="s">
        <v>17</v>
      </c>
      <c r="N5" s="4">
        <v>16.2</v>
      </c>
      <c r="P5" s="4" t="s">
        <v>52</v>
      </c>
      <c r="Q5" s="4">
        <f>K5 + 0.4</f>
        <v>20</v>
      </c>
      <c r="S5" s="4" t="s">
        <v>85</v>
      </c>
      <c r="T5" s="4">
        <f>K5+1</f>
        <v>20.6</v>
      </c>
      <c r="V5" s="4" t="s">
        <v>52</v>
      </c>
      <c r="W5" s="4">
        <f>N5 -1</f>
        <v>15.2</v>
      </c>
      <c r="Y5" s="4" t="s">
        <v>85</v>
      </c>
      <c r="Z5" s="4">
        <f>N5+ 1.6</f>
        <v>17.8</v>
      </c>
      <c r="AB5" s="4" t="s">
        <v>119</v>
      </c>
      <c r="AC5" s="4">
        <v>-1</v>
      </c>
      <c r="AD5" s="4">
        <v>2</v>
      </c>
    </row>
    <row r="6" spans="1:30" ht="16" thickBot="1">
      <c r="A6" s="2" t="s">
        <v>2</v>
      </c>
      <c r="B6" s="2" t="s">
        <v>3</v>
      </c>
      <c r="C6" s="2" t="s">
        <v>4</v>
      </c>
      <c r="D6" s="2"/>
      <c r="E6" s="2" t="s">
        <v>5</v>
      </c>
      <c r="F6" s="2" t="s">
        <v>6</v>
      </c>
      <c r="G6" s="2" t="s">
        <v>7</v>
      </c>
      <c r="J6" s="4" t="s">
        <v>19</v>
      </c>
      <c r="K6" s="4">
        <v>18.100000000000001</v>
      </c>
      <c r="M6" s="4" t="s">
        <v>19</v>
      </c>
      <c r="N6" s="4">
        <v>18.899999999999999</v>
      </c>
      <c r="P6" s="4" t="s">
        <v>53</v>
      </c>
      <c r="Q6" s="4">
        <f>K6 +1.2</f>
        <v>19.3</v>
      </c>
      <c r="S6" s="4" t="s">
        <v>86</v>
      </c>
      <c r="T6" s="4">
        <f>K6-1</f>
        <v>17.100000000000001</v>
      </c>
      <c r="V6" s="4" t="s">
        <v>53</v>
      </c>
      <c r="W6" s="4">
        <f>N6-1.9</f>
        <v>17</v>
      </c>
      <c r="Y6" s="4" t="s">
        <v>86</v>
      </c>
      <c r="Z6" s="4">
        <f>N6+0.8</f>
        <v>19.7</v>
      </c>
      <c r="AB6" s="4" t="s">
        <v>120</v>
      </c>
      <c r="AC6" s="4">
        <v>0</v>
      </c>
      <c r="AD6" s="4">
        <v>0</v>
      </c>
    </row>
    <row r="7" spans="1:30" ht="16" thickBot="1">
      <c r="A7" s="2" t="s">
        <v>12</v>
      </c>
      <c r="B7" s="2">
        <f ca="1">E2</f>
        <v>39.609099182459317</v>
      </c>
      <c r="C7" s="2">
        <f ca="1">E3</f>
        <v>33.447776834039765</v>
      </c>
      <c r="D7" s="2"/>
      <c r="E7" s="2">
        <f ca="1">IF(B7&gt;C7, 1, 0)</f>
        <v>1</v>
      </c>
      <c r="F7" s="2">
        <f ca="1">IF(B7&lt;C7, 1, 0)</f>
        <v>0</v>
      </c>
      <c r="G7" s="7">
        <f ca="1">IF(B7&gt;C7,B7-C7,C7-B7)</f>
        <v>6.161322348419553</v>
      </c>
      <c r="J7" s="4" t="s">
        <v>18</v>
      </c>
      <c r="K7" s="4">
        <v>17.399999999999999</v>
      </c>
      <c r="M7" s="4" t="s">
        <v>18</v>
      </c>
      <c r="N7" s="4">
        <v>26.3</v>
      </c>
      <c r="P7" s="4" t="s">
        <v>54</v>
      </c>
      <c r="Q7" s="4">
        <f>K7- 0.8</f>
        <v>16.599999999999998</v>
      </c>
      <c r="S7" s="4" t="s">
        <v>87</v>
      </c>
      <c r="T7" s="4">
        <f>K7-1.44</f>
        <v>15.959999999999999</v>
      </c>
      <c r="V7" s="4" t="s">
        <v>54</v>
      </c>
      <c r="W7" s="4">
        <f>N7+1.7</f>
        <v>28</v>
      </c>
      <c r="Y7" s="4" t="s">
        <v>87</v>
      </c>
      <c r="Z7" s="4">
        <f>N7+1.6</f>
        <v>27.900000000000002</v>
      </c>
      <c r="AB7" s="4" t="s">
        <v>121</v>
      </c>
      <c r="AC7" s="4">
        <v>2</v>
      </c>
      <c r="AD7" s="4">
        <v>-2</v>
      </c>
    </row>
    <row r="8" spans="1:30" ht="16" thickBot="1">
      <c r="A8" s="4">
        <v>1</v>
      </c>
      <c r="B8" s="4">
        <f t="dataTable" ref="B8:C1007" dt2D="0" dtr="0" r1="A4" ca="1"/>
        <v>29.211584323751101</v>
      </c>
      <c r="C8" s="4">
        <v>17.415883028185611</v>
      </c>
      <c r="E8" s="2">
        <f t="shared" ref="E8:E71" si="0">IF(B8&gt;C8, 1, 0)</f>
        <v>1</v>
      </c>
      <c r="F8" s="2">
        <f t="shared" ref="F8:F71" si="1">IF(B8&lt;C8, 1, 0)</f>
        <v>0</v>
      </c>
      <c r="G8" s="7">
        <f t="shared" ref="G8:G71" si="2">IF(B8&gt;C8,B8-C8,C8-B8)</f>
        <v>11.79570129556549</v>
      </c>
      <c r="J8" s="4" t="s">
        <v>20</v>
      </c>
      <c r="K8" s="4">
        <v>20.9</v>
      </c>
      <c r="M8" s="4" t="s">
        <v>20</v>
      </c>
      <c r="N8" s="4">
        <v>24.6</v>
      </c>
      <c r="P8" s="4" t="s">
        <v>55</v>
      </c>
      <c r="Q8" s="4">
        <f>K8+1</f>
        <v>21.9</v>
      </c>
      <c r="S8" s="4" t="s">
        <v>88</v>
      </c>
      <c r="T8" s="4">
        <f>K8-0.7</f>
        <v>20.2</v>
      </c>
      <c r="V8" s="4" t="s">
        <v>55</v>
      </c>
      <c r="W8" s="4">
        <f>N8-0.7</f>
        <v>23.900000000000002</v>
      </c>
      <c r="Y8" s="4" t="s">
        <v>88</v>
      </c>
      <c r="Z8" s="4">
        <f>N8+1.1</f>
        <v>25.700000000000003</v>
      </c>
      <c r="AB8" s="4" t="s">
        <v>122</v>
      </c>
      <c r="AC8" s="4">
        <v>4</v>
      </c>
      <c r="AD8" s="4">
        <v>-4</v>
      </c>
    </row>
    <row r="9" spans="1:30" ht="16" thickBot="1">
      <c r="A9" s="4">
        <v>2</v>
      </c>
      <c r="B9" s="4">
        <v>19.999471066314278</v>
      </c>
      <c r="C9" s="4">
        <v>25.006893487894466</v>
      </c>
      <c r="E9" s="2">
        <f t="shared" si="0"/>
        <v>0</v>
      </c>
      <c r="F9" s="2">
        <f t="shared" si="1"/>
        <v>1</v>
      </c>
      <c r="G9" s="7">
        <f t="shared" si="2"/>
        <v>5.0074224215801877</v>
      </c>
      <c r="J9" s="4" t="s">
        <v>44</v>
      </c>
      <c r="K9" s="4">
        <v>33.200000000000003</v>
      </c>
      <c r="M9" s="4" t="s">
        <v>44</v>
      </c>
      <c r="N9" s="4">
        <v>17.600000000000001</v>
      </c>
      <c r="P9" s="4" t="s">
        <v>56</v>
      </c>
      <c r="Q9" s="4">
        <f>K9+ 1.5</f>
        <v>34.700000000000003</v>
      </c>
      <c r="S9" s="4" t="s">
        <v>89</v>
      </c>
      <c r="T9" s="4">
        <f>K9+1</f>
        <v>34.200000000000003</v>
      </c>
      <c r="V9" s="4" t="s">
        <v>56</v>
      </c>
      <c r="W9" s="4">
        <f>N9-0.8</f>
        <v>16.8</v>
      </c>
      <c r="Y9" s="4" t="s">
        <v>89</v>
      </c>
      <c r="Z9" s="4">
        <f>N9+1</f>
        <v>18.600000000000001</v>
      </c>
    </row>
    <row r="10" spans="1:30" ht="16" thickBot="1">
      <c r="A10" s="4">
        <v>3</v>
      </c>
      <c r="B10" s="4">
        <v>23.094852284036779</v>
      </c>
      <c r="C10" s="4">
        <v>26.773789942371252</v>
      </c>
      <c r="E10" s="2">
        <f t="shared" si="0"/>
        <v>0</v>
      </c>
      <c r="F10" s="2">
        <f t="shared" si="1"/>
        <v>1</v>
      </c>
      <c r="G10" s="7">
        <f t="shared" si="2"/>
        <v>3.6789376583344726</v>
      </c>
      <c r="J10" s="4" t="s">
        <v>21</v>
      </c>
      <c r="K10" s="4">
        <v>23.6</v>
      </c>
      <c r="M10" s="4" t="s">
        <v>21</v>
      </c>
      <c r="N10" s="4">
        <v>24.1</v>
      </c>
      <c r="P10" s="4" t="s">
        <v>57</v>
      </c>
      <c r="Q10" s="4">
        <f>K10+1.6</f>
        <v>25.200000000000003</v>
      </c>
      <c r="S10" s="4" t="s">
        <v>90</v>
      </c>
      <c r="T10" s="4">
        <f>K10+0.98</f>
        <v>24.580000000000002</v>
      </c>
      <c r="V10" s="4" t="s">
        <v>57</v>
      </c>
      <c r="W10" s="4">
        <f>N10-1</f>
        <v>23.1</v>
      </c>
      <c r="Y10" s="4" t="s">
        <v>90</v>
      </c>
      <c r="Z10" s="4">
        <f>N10+1.5</f>
        <v>25.6</v>
      </c>
    </row>
    <row r="11" spans="1:30" ht="16" thickBot="1">
      <c r="A11" s="4">
        <v>4</v>
      </c>
      <c r="B11" s="4">
        <v>29.659287841133491</v>
      </c>
      <c r="C11" s="4">
        <v>29.369939842514718</v>
      </c>
      <c r="E11" s="2">
        <f t="shared" si="0"/>
        <v>1</v>
      </c>
      <c r="F11" s="2">
        <f t="shared" si="1"/>
        <v>0</v>
      </c>
      <c r="G11" s="7">
        <f t="shared" si="2"/>
        <v>0.28934799861877281</v>
      </c>
      <c r="J11" s="4" t="s">
        <v>22</v>
      </c>
      <c r="K11" s="4">
        <v>25.1</v>
      </c>
      <c r="M11" s="4" t="s">
        <v>22</v>
      </c>
      <c r="N11" s="4">
        <v>20.7</v>
      </c>
      <c r="P11" s="4" t="s">
        <v>58</v>
      </c>
      <c r="Q11" s="4">
        <f>K11 +0.5</f>
        <v>25.6</v>
      </c>
      <c r="S11" s="4" t="s">
        <v>91</v>
      </c>
      <c r="T11" s="4">
        <f>K11-0.6</f>
        <v>24.5</v>
      </c>
      <c r="V11" s="4" t="s">
        <v>58</v>
      </c>
      <c r="W11" s="4">
        <f>N11-0.9</f>
        <v>19.8</v>
      </c>
      <c r="Y11" s="4" t="s">
        <v>91</v>
      </c>
      <c r="Z11" s="4">
        <f>N11-0.6</f>
        <v>20.099999999999998</v>
      </c>
    </row>
    <row r="12" spans="1:30" ht="16" thickBot="1">
      <c r="A12" s="4">
        <v>5</v>
      </c>
      <c r="B12" s="4">
        <v>21.959334542127806</v>
      </c>
      <c r="C12" s="4">
        <v>17.498436984636761</v>
      </c>
      <c r="E12" s="2">
        <f t="shared" si="0"/>
        <v>1</v>
      </c>
      <c r="F12" s="2">
        <f t="shared" si="1"/>
        <v>0</v>
      </c>
      <c r="G12" s="7">
        <f t="shared" si="2"/>
        <v>4.4608975574910446</v>
      </c>
      <c r="J12" s="4" t="s">
        <v>23</v>
      </c>
      <c r="K12" s="4">
        <v>22.6</v>
      </c>
      <c r="M12" s="4" t="s">
        <v>23</v>
      </c>
      <c r="N12" s="4">
        <v>23.3</v>
      </c>
      <c r="P12" s="4" t="s">
        <v>59</v>
      </c>
      <c r="Q12" s="4">
        <f>K12+1.2</f>
        <v>23.8</v>
      </c>
      <c r="S12" s="4" t="s">
        <v>92</v>
      </c>
      <c r="T12" s="4">
        <f>K12+0.4</f>
        <v>23</v>
      </c>
      <c r="V12" s="4" t="s">
        <v>59</v>
      </c>
      <c r="W12" s="4">
        <f>N12-1.8</f>
        <v>21.5</v>
      </c>
      <c r="Y12" s="4" t="s">
        <v>92</v>
      </c>
      <c r="Z12" s="4">
        <f>N12+1.4</f>
        <v>24.7</v>
      </c>
    </row>
    <row r="13" spans="1:30" ht="16" thickBot="1">
      <c r="A13" s="4">
        <v>6</v>
      </c>
      <c r="B13" s="4">
        <v>28.658773413122926</v>
      </c>
      <c r="C13" s="4">
        <v>21.749272473963298</v>
      </c>
      <c r="E13" s="2">
        <f t="shared" si="0"/>
        <v>1</v>
      </c>
      <c r="F13" s="2">
        <f t="shared" si="1"/>
        <v>0</v>
      </c>
      <c r="G13" s="7">
        <f t="shared" si="2"/>
        <v>6.9095009391596278</v>
      </c>
      <c r="J13" s="4" t="s">
        <v>24</v>
      </c>
      <c r="K13" s="4">
        <v>18.8</v>
      </c>
      <c r="M13" s="4" t="s">
        <v>24</v>
      </c>
      <c r="N13" s="4">
        <v>24.8</v>
      </c>
      <c r="P13" s="4" t="s">
        <v>60</v>
      </c>
      <c r="Q13" s="4">
        <f>K13 - 0.5</f>
        <v>18.3</v>
      </c>
      <c r="S13" s="4" t="s">
        <v>93</v>
      </c>
      <c r="T13" s="4">
        <f>K13-1.5</f>
        <v>17.3</v>
      </c>
      <c r="V13" s="4" t="s">
        <v>60</v>
      </c>
      <c r="W13" s="4">
        <f>N13+ 0.6</f>
        <v>25.400000000000002</v>
      </c>
      <c r="Y13" s="4" t="s">
        <v>93</v>
      </c>
      <c r="Z13" s="4">
        <f>N13+1.1</f>
        <v>25.900000000000002</v>
      </c>
    </row>
    <row r="14" spans="1:30" ht="16" thickBot="1">
      <c r="A14" s="4">
        <v>7</v>
      </c>
      <c r="B14" s="4">
        <v>28.777563269065759</v>
      </c>
      <c r="C14" s="4">
        <v>42.498817444453351</v>
      </c>
      <c r="E14" s="2">
        <f t="shared" si="0"/>
        <v>0</v>
      </c>
      <c r="F14" s="2">
        <f t="shared" si="1"/>
        <v>1</v>
      </c>
      <c r="G14" s="7">
        <f t="shared" si="2"/>
        <v>13.721254175387593</v>
      </c>
      <c r="J14" s="4" t="s">
        <v>25</v>
      </c>
      <c r="K14" s="4">
        <v>28.2</v>
      </c>
      <c r="M14" s="4" t="s">
        <v>25</v>
      </c>
      <c r="N14" s="4">
        <v>19.3</v>
      </c>
      <c r="P14" s="4" t="s">
        <v>61</v>
      </c>
      <c r="Q14" s="4">
        <f>K14 + 1</f>
        <v>29.2</v>
      </c>
      <c r="S14" s="4" t="s">
        <v>94</v>
      </c>
      <c r="T14" s="4">
        <f>K14+1.5</f>
        <v>29.7</v>
      </c>
      <c r="V14" s="4" t="s">
        <v>61</v>
      </c>
      <c r="W14" s="4">
        <f>N14-1.5</f>
        <v>17.8</v>
      </c>
      <c r="Y14" s="4" t="s">
        <v>94</v>
      </c>
      <c r="Z14" s="4">
        <f>N14-1</f>
        <v>18.3</v>
      </c>
    </row>
    <row r="15" spans="1:30" ht="16" thickBot="1">
      <c r="A15" s="4">
        <v>8</v>
      </c>
      <c r="B15" s="4">
        <v>23.755048041214074</v>
      </c>
      <c r="C15" s="4">
        <v>28.357824129300067</v>
      </c>
      <c r="E15" s="2">
        <f t="shared" si="0"/>
        <v>0</v>
      </c>
      <c r="F15" s="2">
        <f t="shared" si="1"/>
        <v>1</v>
      </c>
      <c r="G15" s="7">
        <f t="shared" si="2"/>
        <v>4.6027760880859923</v>
      </c>
      <c r="J15" s="4" t="s">
        <v>26</v>
      </c>
      <c r="K15" s="4">
        <v>21.1</v>
      </c>
      <c r="M15" s="4" t="s">
        <v>26</v>
      </c>
      <c r="N15" s="4">
        <v>21.6</v>
      </c>
      <c r="P15" s="4" t="s">
        <v>62</v>
      </c>
      <c r="Q15" s="4">
        <f>K15-1.1</f>
        <v>20</v>
      </c>
      <c r="S15" s="4" t="s">
        <v>95</v>
      </c>
      <c r="T15" s="4">
        <f>K15-1.5</f>
        <v>19.600000000000001</v>
      </c>
      <c r="V15" s="4" t="s">
        <v>62</v>
      </c>
      <c r="W15" s="4">
        <f>N15+1.3</f>
        <v>22.900000000000002</v>
      </c>
      <c r="Y15" s="4" t="s">
        <v>95</v>
      </c>
      <c r="Z15" s="4">
        <f>N15- 0.8</f>
        <v>20.8</v>
      </c>
    </row>
    <row r="16" spans="1:30" ht="16" thickBot="1">
      <c r="A16" s="4">
        <v>9</v>
      </c>
      <c r="B16" s="4">
        <v>22.831538316381167</v>
      </c>
      <c r="C16" s="4">
        <v>30.450917462875626</v>
      </c>
      <c r="E16" s="2">
        <f t="shared" si="0"/>
        <v>0</v>
      </c>
      <c r="F16" s="2">
        <f t="shared" si="1"/>
        <v>1</v>
      </c>
      <c r="G16" s="7">
        <f t="shared" si="2"/>
        <v>7.6193791464944596</v>
      </c>
      <c r="J16" s="4" t="s">
        <v>27</v>
      </c>
      <c r="K16" s="4">
        <v>17.600000000000001</v>
      </c>
      <c r="M16" s="4" t="s">
        <v>27</v>
      </c>
      <c r="N16" s="4">
        <v>19.8</v>
      </c>
      <c r="P16" s="4" t="s">
        <v>63</v>
      </c>
      <c r="Q16" s="4">
        <f>K16+1.1</f>
        <v>18.700000000000003</v>
      </c>
      <c r="S16" s="4" t="s">
        <v>96</v>
      </c>
      <c r="T16" s="4">
        <f>K16-0.7</f>
        <v>16.900000000000002</v>
      </c>
      <c r="V16" s="4" t="s">
        <v>63</v>
      </c>
      <c r="W16" s="4">
        <f>N16-1</f>
        <v>18.8</v>
      </c>
      <c r="Y16" s="4" t="s">
        <v>96</v>
      </c>
      <c r="Z16" s="4">
        <f>N16- 1.1</f>
        <v>18.7</v>
      </c>
    </row>
    <row r="17" spans="1:26" ht="16" thickBot="1">
      <c r="A17" s="4">
        <v>10</v>
      </c>
      <c r="B17" s="4">
        <v>12.363470966077882</v>
      </c>
      <c r="C17" s="4">
        <v>34.194741830843562</v>
      </c>
      <c r="E17" s="2">
        <f t="shared" si="0"/>
        <v>0</v>
      </c>
      <c r="F17" s="2">
        <f t="shared" si="1"/>
        <v>1</v>
      </c>
      <c r="G17" s="7">
        <f t="shared" si="2"/>
        <v>21.831270864765678</v>
      </c>
      <c r="J17" s="4" t="s">
        <v>28</v>
      </c>
      <c r="K17" s="4">
        <v>19.600000000000001</v>
      </c>
      <c r="M17" s="4" t="s">
        <v>28</v>
      </c>
      <c r="N17" s="4">
        <v>26.2</v>
      </c>
      <c r="P17" s="4" t="s">
        <v>64</v>
      </c>
      <c r="Q17" s="4">
        <f>K17+0.9</f>
        <v>20.5</v>
      </c>
      <c r="S17" s="4" t="s">
        <v>97</v>
      </c>
      <c r="T17" s="4">
        <f>K17-1.2</f>
        <v>18.400000000000002</v>
      </c>
      <c r="V17" s="4" t="s">
        <v>64</v>
      </c>
      <c r="W17" s="4">
        <f>N17-0.8</f>
        <v>25.4</v>
      </c>
      <c r="Y17" s="4" t="s">
        <v>97</v>
      </c>
      <c r="Z17" s="4">
        <f>N17- 1</f>
        <v>25.2</v>
      </c>
    </row>
    <row r="18" spans="1:26" ht="16" thickBot="1">
      <c r="A18" s="4">
        <v>11</v>
      </c>
      <c r="B18" s="4">
        <v>16.843659622262283</v>
      </c>
      <c r="C18" s="4">
        <v>27.961927961808026</v>
      </c>
      <c r="E18" s="2">
        <f t="shared" si="0"/>
        <v>0</v>
      </c>
      <c r="F18" s="2">
        <f t="shared" si="1"/>
        <v>1</v>
      </c>
      <c r="G18" s="7">
        <f t="shared" si="2"/>
        <v>11.118268339545743</v>
      </c>
      <c r="J18" s="4" t="s">
        <v>29</v>
      </c>
      <c r="K18" s="4">
        <v>27.1</v>
      </c>
      <c r="M18" s="4" t="s">
        <v>29</v>
      </c>
      <c r="N18" s="4">
        <v>20.100000000000001</v>
      </c>
      <c r="P18" s="4" t="s">
        <v>65</v>
      </c>
      <c r="Q18" s="4">
        <f>K18 +1.2</f>
        <v>28.3</v>
      </c>
      <c r="S18" s="4" t="s">
        <v>98</v>
      </c>
      <c r="T18" s="4">
        <f>K18-0.7</f>
        <v>26.400000000000002</v>
      </c>
      <c r="V18" s="4" t="s">
        <v>65</v>
      </c>
      <c r="W18" s="4">
        <f>N18-1.5</f>
        <v>18.600000000000001</v>
      </c>
      <c r="Y18" s="4" t="s">
        <v>98</v>
      </c>
      <c r="Z18" s="4">
        <f>N18+0.8</f>
        <v>20.900000000000002</v>
      </c>
    </row>
    <row r="19" spans="1:26" ht="16" thickBot="1">
      <c r="A19" s="4">
        <v>12</v>
      </c>
      <c r="B19" s="4">
        <v>24.462504268370513</v>
      </c>
      <c r="C19" s="4">
        <v>25.071862455271436</v>
      </c>
      <c r="E19" s="2">
        <f t="shared" si="0"/>
        <v>0</v>
      </c>
      <c r="F19" s="2">
        <f t="shared" si="1"/>
        <v>1</v>
      </c>
      <c r="G19" s="7">
        <f t="shared" si="2"/>
        <v>0.60935818690092347</v>
      </c>
      <c r="J19" s="4" t="s">
        <v>30</v>
      </c>
      <c r="K19" s="4">
        <v>16.600000000000001</v>
      </c>
      <c r="M19" s="4" t="s">
        <v>30</v>
      </c>
      <c r="N19" s="4">
        <v>27.2</v>
      </c>
      <c r="P19" s="4" t="s">
        <v>66</v>
      </c>
      <c r="Q19" s="4">
        <f>K19- 1</f>
        <v>15.600000000000001</v>
      </c>
      <c r="S19" s="4" t="s">
        <v>99</v>
      </c>
      <c r="T19" s="4">
        <f>K19-1.6</f>
        <v>15.000000000000002</v>
      </c>
      <c r="V19" s="4" t="s">
        <v>66</v>
      </c>
      <c r="W19" s="4">
        <f>N19+1.3</f>
        <v>28.5</v>
      </c>
      <c r="Y19" s="4" t="s">
        <v>99</v>
      </c>
      <c r="Z19" s="4">
        <f>N19+ 1.4</f>
        <v>28.599999999999998</v>
      </c>
    </row>
    <row r="20" spans="1:26" ht="16" thickBot="1">
      <c r="A20" s="4">
        <v>13</v>
      </c>
      <c r="B20" s="4">
        <v>30.721779654712922</v>
      </c>
      <c r="C20" s="4">
        <v>28.12459262217925</v>
      </c>
      <c r="E20" s="2">
        <f t="shared" si="0"/>
        <v>1</v>
      </c>
      <c r="F20" s="2">
        <f t="shared" si="1"/>
        <v>0</v>
      </c>
      <c r="G20" s="7">
        <f t="shared" si="2"/>
        <v>2.5971870325336717</v>
      </c>
      <c r="J20" s="4" t="s">
        <v>31</v>
      </c>
      <c r="K20" s="4">
        <v>21.3</v>
      </c>
      <c r="M20" s="4" t="s">
        <v>31</v>
      </c>
      <c r="N20" s="4">
        <v>28.2</v>
      </c>
      <c r="P20" s="4" t="s">
        <v>67</v>
      </c>
      <c r="Q20" s="4">
        <f>K20-1.3</f>
        <v>20</v>
      </c>
      <c r="S20" s="4" t="s">
        <v>100</v>
      </c>
      <c r="T20" s="4">
        <f>K20-1.1</f>
        <v>20.2</v>
      </c>
      <c r="V20" s="4" t="s">
        <v>67</v>
      </c>
      <c r="W20" s="4">
        <f>N20+1.2</f>
        <v>29.4</v>
      </c>
      <c r="Y20" s="4" t="s">
        <v>100</v>
      </c>
      <c r="Z20" s="4">
        <f>N20+1.2</f>
        <v>29.4</v>
      </c>
    </row>
    <row r="21" spans="1:26" ht="16" thickBot="1">
      <c r="A21" s="4">
        <v>14</v>
      </c>
      <c r="B21" s="4">
        <v>27.160885507434333</v>
      </c>
      <c r="C21" s="4">
        <v>22.589610448614231</v>
      </c>
      <c r="E21" s="2">
        <f t="shared" si="0"/>
        <v>1</v>
      </c>
      <c r="F21" s="2">
        <f t="shared" si="1"/>
        <v>0</v>
      </c>
      <c r="G21" s="7">
        <f t="shared" si="2"/>
        <v>4.5712750588201025</v>
      </c>
      <c r="J21" s="4" t="s">
        <v>45</v>
      </c>
      <c r="K21" s="4">
        <v>24.1</v>
      </c>
      <c r="M21" s="4" t="s">
        <v>45</v>
      </c>
      <c r="N21" s="4">
        <v>22.1</v>
      </c>
      <c r="P21" s="4" t="s">
        <v>68</v>
      </c>
      <c r="Q21" s="4">
        <f>K21+1.1</f>
        <v>25.200000000000003</v>
      </c>
      <c r="S21" s="4" t="s">
        <v>101</v>
      </c>
      <c r="T21" s="4">
        <f>K21-0.3</f>
        <v>23.8</v>
      </c>
      <c r="V21" s="4" t="s">
        <v>68</v>
      </c>
      <c r="W21" s="4">
        <f>N21-1.3</f>
        <v>20.8</v>
      </c>
      <c r="Y21" s="4" t="s">
        <v>101</v>
      </c>
      <c r="Z21" s="4">
        <f>N21+ 0.7</f>
        <v>22.8</v>
      </c>
    </row>
    <row r="22" spans="1:26" ht="16" thickBot="1">
      <c r="A22" s="4">
        <v>15</v>
      </c>
      <c r="B22" s="4">
        <v>10.334838190570125</v>
      </c>
      <c r="C22" s="4">
        <v>27.099919708979172</v>
      </c>
      <c r="E22" s="2">
        <f t="shared" si="0"/>
        <v>0</v>
      </c>
      <c r="F22" s="2">
        <f t="shared" si="1"/>
        <v>1</v>
      </c>
      <c r="G22" s="7">
        <f t="shared" si="2"/>
        <v>16.765081518409048</v>
      </c>
      <c r="J22" s="4" t="s">
        <v>32</v>
      </c>
      <c r="K22" s="4">
        <v>23.5</v>
      </c>
      <c r="M22" s="4" t="s">
        <v>32</v>
      </c>
      <c r="N22" s="4">
        <v>19.600000000000001</v>
      </c>
      <c r="P22" s="4" t="s">
        <v>69</v>
      </c>
      <c r="Q22" s="4">
        <f>K22+1.4</f>
        <v>24.9</v>
      </c>
      <c r="S22" s="4" t="s">
        <v>102</v>
      </c>
      <c r="T22" s="4">
        <f>K22 + 0.9</f>
        <v>24.4</v>
      </c>
      <c r="V22" s="4" t="s">
        <v>69</v>
      </c>
      <c r="W22" s="4">
        <f>N22-1.7</f>
        <v>17.900000000000002</v>
      </c>
      <c r="Y22" s="4" t="s">
        <v>102</v>
      </c>
      <c r="Z22" s="4">
        <f>N22-0.9</f>
        <v>18.700000000000003</v>
      </c>
    </row>
    <row r="23" spans="1:26" ht="16" thickBot="1">
      <c r="A23" s="4">
        <v>16</v>
      </c>
      <c r="B23" s="4">
        <v>31.194050437082879</v>
      </c>
      <c r="C23" s="4">
        <v>24.960595254905044</v>
      </c>
      <c r="E23" s="2">
        <f t="shared" si="0"/>
        <v>1</v>
      </c>
      <c r="F23" s="2">
        <f t="shared" si="1"/>
        <v>0</v>
      </c>
      <c r="G23" s="7">
        <f t="shared" si="2"/>
        <v>6.2334551821778348</v>
      </c>
      <c r="J23" s="4" t="s">
        <v>33</v>
      </c>
      <c r="K23" s="4">
        <v>17.5</v>
      </c>
      <c r="M23" s="4" t="s">
        <v>33</v>
      </c>
      <c r="N23" s="4">
        <v>18.600000000000001</v>
      </c>
      <c r="P23" s="4" t="s">
        <v>70</v>
      </c>
      <c r="Q23" s="4">
        <f>K23+1</f>
        <v>18.5</v>
      </c>
      <c r="S23" s="4" t="s">
        <v>103</v>
      </c>
      <c r="T23" s="4">
        <f>K23- 0.6</f>
        <v>16.899999999999999</v>
      </c>
      <c r="V23" s="4" t="s">
        <v>70</v>
      </c>
      <c r="W23" s="4">
        <f>N23-1.3</f>
        <v>17.3</v>
      </c>
      <c r="Y23" s="4" t="s">
        <v>103</v>
      </c>
      <c r="Z23" s="4">
        <f>N23-0.6</f>
        <v>18</v>
      </c>
    </row>
    <row r="24" spans="1:26" ht="16" thickBot="1">
      <c r="A24" s="4">
        <v>17</v>
      </c>
      <c r="B24" s="4">
        <v>19.263318455841745</v>
      </c>
      <c r="C24" s="4">
        <v>13.968573938487443</v>
      </c>
      <c r="E24" s="2">
        <f t="shared" si="0"/>
        <v>1</v>
      </c>
      <c r="F24" s="2">
        <f t="shared" si="1"/>
        <v>0</v>
      </c>
      <c r="G24" s="7">
        <f t="shared" si="2"/>
        <v>5.2947445173543013</v>
      </c>
      <c r="J24" s="4" t="s">
        <v>34</v>
      </c>
      <c r="K24" s="4">
        <v>25.4</v>
      </c>
      <c r="M24" s="4" t="s">
        <v>34</v>
      </c>
      <c r="N24" s="4">
        <v>18.899999999999999</v>
      </c>
      <c r="P24" s="4" t="s">
        <v>71</v>
      </c>
      <c r="Q24" s="4">
        <f>K24+0.9</f>
        <v>26.299999999999997</v>
      </c>
      <c r="S24" s="4" t="s">
        <v>104</v>
      </c>
      <c r="T24" s="4">
        <f>K24-0.5</f>
        <v>24.9</v>
      </c>
      <c r="V24" s="4" t="s">
        <v>71</v>
      </c>
      <c r="W24" s="4">
        <f>N24-1.5</f>
        <v>17.399999999999999</v>
      </c>
      <c r="Y24" s="4" t="s">
        <v>104</v>
      </c>
      <c r="Z24" s="4">
        <f>N24-0.4</f>
        <v>18.5</v>
      </c>
    </row>
    <row r="25" spans="1:26" ht="16" thickBot="1">
      <c r="A25" s="4">
        <v>18</v>
      </c>
      <c r="B25" s="4">
        <v>30.322258613503379</v>
      </c>
      <c r="C25" s="4">
        <v>38.93708589711634</v>
      </c>
      <c r="E25" s="2">
        <f t="shared" si="0"/>
        <v>0</v>
      </c>
      <c r="F25" s="2">
        <f t="shared" si="1"/>
        <v>1</v>
      </c>
      <c r="G25" s="7">
        <f t="shared" si="2"/>
        <v>8.6148272836129607</v>
      </c>
      <c r="J25" s="4" t="s">
        <v>35</v>
      </c>
      <c r="K25" s="4">
        <v>21.3</v>
      </c>
      <c r="M25" s="4" t="s">
        <v>35</v>
      </c>
      <c r="N25" s="4">
        <v>26.4</v>
      </c>
      <c r="P25" s="4" t="s">
        <v>72</v>
      </c>
      <c r="Q25" s="4">
        <f>K25+0.5</f>
        <v>21.8</v>
      </c>
      <c r="S25" s="4" t="s">
        <v>105</v>
      </c>
      <c r="T25" s="4">
        <f>K25-1.3</f>
        <v>20</v>
      </c>
      <c r="V25" s="4" t="s">
        <v>72</v>
      </c>
      <c r="W25" s="4">
        <f>N25+1</f>
        <v>27.4</v>
      </c>
      <c r="Y25" s="4" t="s">
        <v>105</v>
      </c>
      <c r="Z25" s="4">
        <f>N25+1.3</f>
        <v>27.7</v>
      </c>
    </row>
    <row r="26" spans="1:26" ht="16" thickBot="1">
      <c r="A26" s="4">
        <v>19</v>
      </c>
      <c r="B26" s="4">
        <v>15.672665496841217</v>
      </c>
      <c r="C26" s="4">
        <v>32.704703420136937</v>
      </c>
      <c r="E26" s="2">
        <f t="shared" si="0"/>
        <v>0</v>
      </c>
      <c r="F26" s="2">
        <f t="shared" si="1"/>
        <v>1</v>
      </c>
      <c r="G26" s="7">
        <f t="shared" si="2"/>
        <v>17.032037923295718</v>
      </c>
      <c r="J26" s="4" t="s">
        <v>36</v>
      </c>
      <c r="K26" s="4">
        <v>28.6</v>
      </c>
      <c r="M26" s="4" t="s">
        <v>36</v>
      </c>
      <c r="N26" s="4">
        <v>28.1</v>
      </c>
      <c r="P26" s="4" t="s">
        <v>73</v>
      </c>
      <c r="Q26" s="4">
        <f>K26-0.5</f>
        <v>28.1</v>
      </c>
      <c r="S26" s="4" t="s">
        <v>106</v>
      </c>
      <c r="T26" s="4">
        <f>K26+1</f>
        <v>29.6</v>
      </c>
      <c r="V26" s="4" t="s">
        <v>73</v>
      </c>
      <c r="W26" s="4">
        <f>N26+1.4</f>
        <v>29.5</v>
      </c>
      <c r="Y26" s="4" t="s">
        <v>106</v>
      </c>
      <c r="Z26" s="4">
        <f>N26 +0.7</f>
        <v>28.8</v>
      </c>
    </row>
    <row r="27" spans="1:26" ht="16" thickBot="1">
      <c r="A27" s="4">
        <v>20</v>
      </c>
      <c r="B27" s="4">
        <v>39.064270105894309</v>
      </c>
      <c r="C27" s="4">
        <v>18.405330567427058</v>
      </c>
      <c r="E27" s="2">
        <f t="shared" si="0"/>
        <v>1</v>
      </c>
      <c r="F27" s="2">
        <f t="shared" si="1"/>
        <v>0</v>
      </c>
      <c r="G27" s="7">
        <f t="shared" si="2"/>
        <v>20.658939538467251</v>
      </c>
      <c r="J27" s="4" t="s">
        <v>37</v>
      </c>
      <c r="K27" s="4">
        <v>21.3</v>
      </c>
      <c r="M27" s="4" t="s">
        <v>37</v>
      </c>
      <c r="N27" s="4">
        <v>29.4</v>
      </c>
      <c r="P27" s="4" t="s">
        <v>74</v>
      </c>
      <c r="Q27" s="4">
        <f>K27 +0.3</f>
        <v>21.6</v>
      </c>
      <c r="S27" s="4" t="s">
        <v>107</v>
      </c>
      <c r="T27" s="4">
        <f>K27-1</f>
        <v>20.3</v>
      </c>
      <c r="V27" s="4" t="s">
        <v>74</v>
      </c>
      <c r="W27" s="4">
        <f>N27+1.6</f>
        <v>31</v>
      </c>
      <c r="Y27" s="4" t="s">
        <v>107</v>
      </c>
      <c r="Z27" s="4">
        <f>N27-0.8</f>
        <v>28.599999999999998</v>
      </c>
    </row>
    <row r="28" spans="1:26" ht="16" thickBot="1">
      <c r="A28" s="4">
        <v>21</v>
      </c>
      <c r="B28" s="4">
        <v>15.22598690793928</v>
      </c>
      <c r="C28" s="4">
        <v>23.77178258795329</v>
      </c>
      <c r="E28" s="2">
        <f t="shared" si="0"/>
        <v>0</v>
      </c>
      <c r="F28" s="2">
        <f t="shared" si="1"/>
        <v>1</v>
      </c>
      <c r="G28" s="7">
        <f t="shared" si="2"/>
        <v>8.5457956800140096</v>
      </c>
      <c r="J28" s="4" t="s">
        <v>38</v>
      </c>
      <c r="K28" s="4">
        <v>28.6</v>
      </c>
      <c r="M28" s="4" t="s">
        <v>38</v>
      </c>
      <c r="N28" s="4">
        <v>21.3</v>
      </c>
      <c r="P28" s="4" t="s">
        <v>75</v>
      </c>
      <c r="Q28" s="4">
        <f>K28+ 1.2</f>
        <v>29.8</v>
      </c>
      <c r="S28" s="4" t="s">
        <v>108</v>
      </c>
      <c r="T28" s="4">
        <f>K28+1.5</f>
        <v>30.1</v>
      </c>
      <c r="V28" s="4" t="s">
        <v>75</v>
      </c>
      <c r="W28" s="4">
        <f>N28-1.7</f>
        <v>19.600000000000001</v>
      </c>
      <c r="Y28" s="4" t="s">
        <v>108</v>
      </c>
      <c r="Z28" s="4">
        <f>N28+1.3</f>
        <v>22.6</v>
      </c>
    </row>
    <row r="29" spans="1:26" ht="16" thickBot="1">
      <c r="A29" s="4">
        <v>22</v>
      </c>
      <c r="B29" s="4">
        <v>21.381011268471934</v>
      </c>
      <c r="C29" s="4">
        <v>16.141849252991637</v>
      </c>
      <c r="E29" s="2">
        <f t="shared" si="0"/>
        <v>1</v>
      </c>
      <c r="F29" s="2">
        <f t="shared" si="1"/>
        <v>0</v>
      </c>
      <c r="G29" s="7">
        <f t="shared" si="2"/>
        <v>5.2391620154802965</v>
      </c>
      <c r="J29" s="4" t="s">
        <v>39</v>
      </c>
      <c r="K29" s="4">
        <v>23.8</v>
      </c>
      <c r="M29" s="4" t="s">
        <v>39</v>
      </c>
      <c r="N29" s="4">
        <v>24.9</v>
      </c>
      <c r="P29" s="4" t="s">
        <v>76</v>
      </c>
      <c r="Q29" s="4">
        <f>K29+0.7</f>
        <v>24.5</v>
      </c>
      <c r="S29" s="4" t="s">
        <v>109</v>
      </c>
      <c r="T29" s="4">
        <f>K29-0.5</f>
        <v>23.3</v>
      </c>
      <c r="V29" s="4" t="s">
        <v>76</v>
      </c>
      <c r="W29" s="4">
        <f>N29-0.7</f>
        <v>24.2</v>
      </c>
      <c r="Y29" s="4" t="s">
        <v>109</v>
      </c>
      <c r="Z29" s="4">
        <f>N29-0.2</f>
        <v>24.7</v>
      </c>
    </row>
    <row r="30" spans="1:26" ht="16" thickBot="1">
      <c r="A30" s="4">
        <v>23</v>
      </c>
      <c r="B30" s="4">
        <v>14.359284520432466</v>
      </c>
      <c r="C30" s="4">
        <v>23.776163207614186</v>
      </c>
      <c r="E30" s="2">
        <f t="shared" si="0"/>
        <v>0</v>
      </c>
      <c r="F30" s="2">
        <f t="shared" si="1"/>
        <v>1</v>
      </c>
      <c r="G30" s="7">
        <f t="shared" si="2"/>
        <v>9.4168786871817201</v>
      </c>
      <c r="J30" s="4" t="s">
        <v>40</v>
      </c>
      <c r="K30" s="4">
        <v>22.6</v>
      </c>
      <c r="M30" s="4" t="s">
        <v>40</v>
      </c>
      <c r="N30" s="4">
        <v>27.6</v>
      </c>
      <c r="P30" s="4" t="s">
        <v>77</v>
      </c>
      <c r="Q30" s="4">
        <f>K30 -0.7</f>
        <v>21.900000000000002</v>
      </c>
      <c r="S30" s="4" t="s">
        <v>110</v>
      </c>
      <c r="T30" s="4">
        <f>K30+1</f>
        <v>23.6</v>
      </c>
      <c r="V30" s="4" t="s">
        <v>77</v>
      </c>
      <c r="W30" s="4">
        <f>N30-1.5</f>
        <v>26.1</v>
      </c>
      <c r="Y30" s="4" t="s">
        <v>110</v>
      </c>
      <c r="Z30" s="4">
        <f>N30 -0.2</f>
        <v>27.400000000000002</v>
      </c>
    </row>
    <row r="31" spans="1:26" ht="16" thickBot="1">
      <c r="A31" s="4">
        <v>24</v>
      </c>
      <c r="B31" s="4">
        <v>35.371157489951962</v>
      </c>
      <c r="C31" s="4">
        <v>19.700366390884977</v>
      </c>
      <c r="E31" s="2">
        <f t="shared" si="0"/>
        <v>1</v>
      </c>
      <c r="F31" s="2">
        <f t="shared" si="1"/>
        <v>0</v>
      </c>
      <c r="G31" s="7">
        <f t="shared" si="2"/>
        <v>15.670791099066985</v>
      </c>
      <c r="J31" s="4" t="s">
        <v>41</v>
      </c>
      <c r="K31" s="4">
        <v>29.9</v>
      </c>
      <c r="M31" s="4" t="s">
        <v>41</v>
      </c>
      <c r="N31" s="4">
        <v>19.399999999999999</v>
      </c>
      <c r="P31" s="4" t="s">
        <v>78</v>
      </c>
      <c r="Q31" s="4">
        <f>K31+1.2</f>
        <v>31.099999999999998</v>
      </c>
      <c r="S31" s="4" t="s">
        <v>111</v>
      </c>
      <c r="T31" s="4">
        <f>K31+1.8</f>
        <v>31.7</v>
      </c>
      <c r="V31" s="4" t="s">
        <v>78</v>
      </c>
      <c r="W31" s="4">
        <f>N31-1.3</f>
        <v>18.099999999999998</v>
      </c>
      <c r="Y31" s="4" t="s">
        <v>111</v>
      </c>
      <c r="Z31" s="4">
        <f>N31 + 1.2</f>
        <v>20.599999999999998</v>
      </c>
    </row>
    <row r="32" spans="1:26" ht="16" thickBot="1">
      <c r="A32" s="4">
        <v>25</v>
      </c>
      <c r="B32" s="4">
        <v>33.8486003065197</v>
      </c>
      <c r="C32" s="4">
        <v>18.728314124147861</v>
      </c>
      <c r="E32" s="2">
        <f t="shared" si="0"/>
        <v>1</v>
      </c>
      <c r="F32" s="2">
        <f t="shared" si="1"/>
        <v>0</v>
      </c>
      <c r="G32" s="7">
        <f t="shared" si="2"/>
        <v>15.120286182371839</v>
      </c>
      <c r="J32" s="4" t="s">
        <v>42</v>
      </c>
      <c r="K32" s="4">
        <v>25.3</v>
      </c>
      <c r="M32" s="4" t="s">
        <v>42</v>
      </c>
      <c r="N32" s="4">
        <v>24.9</v>
      </c>
      <c r="P32" s="4" t="s">
        <v>79</v>
      </c>
      <c r="Q32" s="4">
        <f>K32+1.6</f>
        <v>26.900000000000002</v>
      </c>
      <c r="S32" s="4" t="s">
        <v>112</v>
      </c>
      <c r="T32" s="4">
        <f>K32+1.8</f>
        <v>27.1</v>
      </c>
      <c r="V32" s="4" t="s">
        <v>79</v>
      </c>
      <c r="W32" s="4">
        <f>N32-1.8</f>
        <v>23.099999999999998</v>
      </c>
      <c r="Y32" s="4" t="s">
        <v>112</v>
      </c>
      <c r="Z32" s="4">
        <f>N32+1.1</f>
        <v>26</v>
      </c>
    </row>
    <row r="33" spans="1:26" ht="16" thickBot="1">
      <c r="A33" s="4">
        <v>26</v>
      </c>
      <c r="B33" s="4">
        <v>35.01848586599484</v>
      </c>
      <c r="C33" s="4">
        <v>26.185436092658311</v>
      </c>
      <c r="E33" s="2">
        <f t="shared" si="0"/>
        <v>1</v>
      </c>
      <c r="F33" s="2">
        <f t="shared" si="1"/>
        <v>0</v>
      </c>
      <c r="G33" s="7">
        <f t="shared" si="2"/>
        <v>8.8330497733365299</v>
      </c>
      <c r="J33" s="4" t="s">
        <v>43</v>
      </c>
      <c r="K33" s="4">
        <v>24.6</v>
      </c>
      <c r="M33" s="4" t="s">
        <v>43</v>
      </c>
      <c r="N33" s="4">
        <v>22.8</v>
      </c>
      <c r="P33" s="4" t="s">
        <v>80</v>
      </c>
      <c r="Q33" s="4">
        <f>K33+0.8</f>
        <v>25.400000000000002</v>
      </c>
      <c r="S33" s="4" t="s">
        <v>113</v>
      </c>
      <c r="T33" s="4">
        <f>K33-0.8</f>
        <v>23.8</v>
      </c>
      <c r="V33" s="4" t="s">
        <v>80</v>
      </c>
      <c r="W33" s="4">
        <f>N33-1</f>
        <v>21.8</v>
      </c>
      <c r="Y33" s="4" t="s">
        <v>113</v>
      </c>
      <c r="Z33" s="4">
        <f>N33 +0.8</f>
        <v>23.6</v>
      </c>
    </row>
    <row r="34" spans="1:26" ht="16" thickBot="1">
      <c r="A34" s="4">
        <v>27</v>
      </c>
      <c r="B34" s="4">
        <v>30.30270901562335</v>
      </c>
      <c r="C34" s="4">
        <v>31.444874499980259</v>
      </c>
      <c r="E34" s="2">
        <f t="shared" si="0"/>
        <v>0</v>
      </c>
      <c r="F34" s="2">
        <f t="shared" si="1"/>
        <v>1</v>
      </c>
      <c r="G34" s="7">
        <f t="shared" si="2"/>
        <v>1.1421654843569087</v>
      </c>
    </row>
    <row r="35" spans="1:26" ht="16" thickBot="1">
      <c r="A35" s="4">
        <v>28</v>
      </c>
      <c r="B35" s="4">
        <v>20.528093049702754</v>
      </c>
      <c r="C35" s="4">
        <v>34.713810344025511</v>
      </c>
      <c r="E35" s="2">
        <f t="shared" si="0"/>
        <v>0</v>
      </c>
      <c r="F35" s="2">
        <f t="shared" si="1"/>
        <v>1</v>
      </c>
      <c r="G35" s="7">
        <f t="shared" si="2"/>
        <v>14.185717294322757</v>
      </c>
    </row>
    <row r="36" spans="1:26" ht="16" thickBot="1">
      <c r="A36" s="4">
        <v>29</v>
      </c>
      <c r="B36" s="4">
        <v>22.902222592385897</v>
      </c>
      <c r="C36" s="4">
        <v>19.762172255410817</v>
      </c>
      <c r="E36" s="2">
        <f t="shared" si="0"/>
        <v>1</v>
      </c>
      <c r="F36" s="2">
        <f t="shared" si="1"/>
        <v>0</v>
      </c>
      <c r="G36" s="7">
        <f t="shared" si="2"/>
        <v>3.1400503369750794</v>
      </c>
    </row>
    <row r="37" spans="1:26" ht="16" thickBot="1">
      <c r="A37" s="4">
        <v>30</v>
      </c>
      <c r="B37" s="4">
        <v>29.431694879699087</v>
      </c>
      <c r="C37" s="4">
        <v>39.667685289454525</v>
      </c>
      <c r="E37" s="2">
        <f t="shared" si="0"/>
        <v>0</v>
      </c>
      <c r="F37" s="2">
        <f t="shared" si="1"/>
        <v>1</v>
      </c>
      <c r="G37" s="7">
        <f t="shared" si="2"/>
        <v>10.235990409755438</v>
      </c>
    </row>
    <row r="38" spans="1:26" ht="16" thickBot="1">
      <c r="A38" s="4">
        <v>31</v>
      </c>
      <c r="B38" s="4">
        <v>24.318323963039511</v>
      </c>
      <c r="C38" s="4">
        <v>27.688556411242867</v>
      </c>
      <c r="E38" s="2">
        <f t="shared" si="0"/>
        <v>0</v>
      </c>
      <c r="F38" s="2">
        <f t="shared" si="1"/>
        <v>1</v>
      </c>
      <c r="G38" s="7">
        <f t="shared" si="2"/>
        <v>3.3702324482033568</v>
      </c>
    </row>
    <row r="39" spans="1:26" ht="16" thickBot="1">
      <c r="A39" s="4">
        <v>32</v>
      </c>
      <c r="B39" s="4">
        <v>30.155661215514073</v>
      </c>
      <c r="C39" s="4">
        <v>22.163999014115014</v>
      </c>
      <c r="E39" s="2">
        <f t="shared" si="0"/>
        <v>1</v>
      </c>
      <c r="F39" s="2">
        <f t="shared" si="1"/>
        <v>0</v>
      </c>
      <c r="G39" s="7">
        <f t="shared" si="2"/>
        <v>7.991662201399059</v>
      </c>
    </row>
    <row r="40" spans="1:26" ht="16" thickBot="1">
      <c r="A40" s="4">
        <v>33</v>
      </c>
      <c r="B40" s="4">
        <v>26.099828226971848</v>
      </c>
      <c r="C40" s="4">
        <v>24.426735668276187</v>
      </c>
      <c r="E40" s="2">
        <f t="shared" si="0"/>
        <v>1</v>
      </c>
      <c r="F40" s="2">
        <f t="shared" si="1"/>
        <v>0</v>
      </c>
      <c r="G40" s="7">
        <f t="shared" si="2"/>
        <v>1.6730925586956609</v>
      </c>
    </row>
    <row r="41" spans="1:26" ht="16" thickBot="1">
      <c r="A41" s="4">
        <v>34</v>
      </c>
      <c r="B41" s="4">
        <v>21.850937633872235</v>
      </c>
      <c r="C41" s="4">
        <v>10.369105796805995</v>
      </c>
      <c r="E41" s="2">
        <f t="shared" si="0"/>
        <v>1</v>
      </c>
      <c r="F41" s="2">
        <f t="shared" si="1"/>
        <v>0</v>
      </c>
      <c r="G41" s="7">
        <f t="shared" si="2"/>
        <v>11.48183183706624</v>
      </c>
    </row>
    <row r="42" spans="1:26" ht="16" thickBot="1">
      <c r="A42" s="4">
        <v>35</v>
      </c>
      <c r="B42" s="4">
        <v>26.137342476533558</v>
      </c>
      <c r="C42" s="4">
        <v>21.975290574058921</v>
      </c>
      <c r="E42" s="2">
        <f t="shared" si="0"/>
        <v>1</v>
      </c>
      <c r="F42" s="2">
        <f t="shared" si="1"/>
        <v>0</v>
      </c>
      <c r="G42" s="7">
        <f t="shared" si="2"/>
        <v>4.1620519024746372</v>
      </c>
    </row>
    <row r="43" spans="1:26" ht="16" thickBot="1">
      <c r="A43" s="4">
        <v>36</v>
      </c>
      <c r="B43" s="4">
        <v>27.088839975573684</v>
      </c>
      <c r="C43" s="4">
        <v>23.333673704281495</v>
      </c>
      <c r="E43" s="2">
        <f t="shared" si="0"/>
        <v>1</v>
      </c>
      <c r="F43" s="2">
        <f t="shared" si="1"/>
        <v>0</v>
      </c>
      <c r="G43" s="7">
        <f t="shared" si="2"/>
        <v>3.7551662712921896</v>
      </c>
    </row>
    <row r="44" spans="1:26" ht="16" thickBot="1">
      <c r="A44" s="4">
        <v>37</v>
      </c>
      <c r="B44" s="4">
        <v>21.335061418860906</v>
      </c>
      <c r="C44" s="4">
        <v>21.986501436723515</v>
      </c>
      <c r="E44" s="2">
        <f t="shared" si="0"/>
        <v>0</v>
      </c>
      <c r="F44" s="2">
        <f t="shared" si="1"/>
        <v>1</v>
      </c>
      <c r="G44" s="7">
        <f t="shared" si="2"/>
        <v>0.6514400178626083</v>
      </c>
    </row>
    <row r="45" spans="1:26" ht="16" thickBot="1">
      <c r="A45" s="4">
        <v>38</v>
      </c>
      <c r="B45" s="4">
        <v>30.797750242453127</v>
      </c>
      <c r="C45" s="4">
        <v>18.882470369955787</v>
      </c>
      <c r="E45" s="2">
        <f t="shared" si="0"/>
        <v>1</v>
      </c>
      <c r="F45" s="2">
        <f t="shared" si="1"/>
        <v>0</v>
      </c>
      <c r="G45" s="7">
        <f t="shared" si="2"/>
        <v>11.91527987249734</v>
      </c>
    </row>
    <row r="46" spans="1:26" ht="16" thickBot="1">
      <c r="A46" s="4">
        <v>39</v>
      </c>
      <c r="B46" s="4">
        <v>24.040451979666042</v>
      </c>
      <c r="C46" s="4">
        <v>16.935489340558817</v>
      </c>
      <c r="E46" s="2">
        <f t="shared" si="0"/>
        <v>1</v>
      </c>
      <c r="F46" s="2">
        <f t="shared" si="1"/>
        <v>0</v>
      </c>
      <c r="G46" s="7">
        <f t="shared" si="2"/>
        <v>7.1049626391072245</v>
      </c>
    </row>
    <row r="47" spans="1:26" ht="16" thickBot="1">
      <c r="A47" s="4">
        <v>40</v>
      </c>
      <c r="B47" s="4">
        <v>21.294857050712533</v>
      </c>
      <c r="C47" s="4">
        <v>24.455516993816932</v>
      </c>
      <c r="E47" s="2">
        <f t="shared" si="0"/>
        <v>0</v>
      </c>
      <c r="F47" s="2">
        <f t="shared" si="1"/>
        <v>1</v>
      </c>
      <c r="G47" s="7">
        <f t="shared" si="2"/>
        <v>3.1606599431043989</v>
      </c>
    </row>
    <row r="48" spans="1:26" ht="16" thickBot="1">
      <c r="A48" s="4">
        <v>41</v>
      </c>
      <c r="B48" s="4">
        <v>16.410590810125626</v>
      </c>
      <c r="C48" s="4">
        <v>29.501202717684322</v>
      </c>
      <c r="E48" s="2">
        <f t="shared" si="0"/>
        <v>0</v>
      </c>
      <c r="F48" s="2">
        <f t="shared" si="1"/>
        <v>1</v>
      </c>
      <c r="G48" s="7">
        <f t="shared" si="2"/>
        <v>13.090611907558696</v>
      </c>
    </row>
    <row r="49" spans="1:7" ht="16" thickBot="1">
      <c r="A49" s="4">
        <v>42</v>
      </c>
      <c r="B49" s="4">
        <v>11.722919750496503</v>
      </c>
      <c r="C49" s="4">
        <v>30.75939045556246</v>
      </c>
      <c r="E49" s="2">
        <f t="shared" si="0"/>
        <v>0</v>
      </c>
      <c r="F49" s="2">
        <f t="shared" si="1"/>
        <v>1</v>
      </c>
      <c r="G49" s="7">
        <f t="shared" si="2"/>
        <v>19.036470705065959</v>
      </c>
    </row>
    <row r="50" spans="1:7" ht="16" thickBot="1">
      <c r="A50" s="4">
        <v>43</v>
      </c>
      <c r="B50" s="4">
        <v>7.2413444197310373</v>
      </c>
      <c r="C50" s="4">
        <v>24.839831642093579</v>
      </c>
      <c r="E50" s="2">
        <f t="shared" si="0"/>
        <v>0</v>
      </c>
      <c r="F50" s="2">
        <f t="shared" si="1"/>
        <v>1</v>
      </c>
      <c r="G50" s="7">
        <f t="shared" si="2"/>
        <v>17.598487222362543</v>
      </c>
    </row>
    <row r="51" spans="1:7" ht="16" thickBot="1">
      <c r="A51" s="4">
        <v>44</v>
      </c>
      <c r="B51" s="4">
        <v>29.110628173539396</v>
      </c>
      <c r="C51" s="4">
        <v>34.313293117691927</v>
      </c>
      <c r="E51" s="2">
        <f t="shared" si="0"/>
        <v>0</v>
      </c>
      <c r="F51" s="2">
        <f t="shared" si="1"/>
        <v>1</v>
      </c>
      <c r="G51" s="7">
        <f t="shared" si="2"/>
        <v>5.2026649441525308</v>
      </c>
    </row>
    <row r="52" spans="1:7" ht="16" thickBot="1">
      <c r="A52" s="4">
        <v>45</v>
      </c>
      <c r="B52" s="4">
        <v>23.111816380311314</v>
      </c>
      <c r="C52" s="4">
        <v>19.781453607115317</v>
      </c>
      <c r="E52" s="2">
        <f t="shared" si="0"/>
        <v>1</v>
      </c>
      <c r="F52" s="2">
        <f t="shared" si="1"/>
        <v>0</v>
      </c>
      <c r="G52" s="7">
        <f t="shared" si="2"/>
        <v>3.3303627731959971</v>
      </c>
    </row>
    <row r="53" spans="1:7" ht="16" thickBot="1">
      <c r="A53" s="4">
        <v>46</v>
      </c>
      <c r="B53" s="4">
        <v>20.67756762070303</v>
      </c>
      <c r="C53" s="4">
        <v>23.086034142588769</v>
      </c>
      <c r="E53" s="2">
        <f t="shared" si="0"/>
        <v>0</v>
      </c>
      <c r="F53" s="2">
        <f t="shared" si="1"/>
        <v>1</v>
      </c>
      <c r="G53" s="7">
        <f t="shared" si="2"/>
        <v>2.4084665218857388</v>
      </c>
    </row>
    <row r="54" spans="1:7" ht="16" thickBot="1">
      <c r="A54" s="4">
        <v>47</v>
      </c>
      <c r="B54" s="4">
        <v>18.404565889021505</v>
      </c>
      <c r="C54" s="4">
        <v>25.386684305814068</v>
      </c>
      <c r="E54" s="2">
        <f t="shared" si="0"/>
        <v>0</v>
      </c>
      <c r="F54" s="2">
        <f t="shared" si="1"/>
        <v>1</v>
      </c>
      <c r="G54" s="7">
        <f t="shared" si="2"/>
        <v>6.982118416792563</v>
      </c>
    </row>
    <row r="55" spans="1:7" ht="16" thickBot="1">
      <c r="A55" s="4">
        <v>48</v>
      </c>
      <c r="B55" s="4">
        <v>22.704623742406731</v>
      </c>
      <c r="C55" s="4">
        <v>20.852144458781524</v>
      </c>
      <c r="E55" s="2">
        <f t="shared" si="0"/>
        <v>1</v>
      </c>
      <c r="F55" s="2">
        <f t="shared" si="1"/>
        <v>0</v>
      </c>
      <c r="G55" s="7">
        <f t="shared" si="2"/>
        <v>1.8524792836252075</v>
      </c>
    </row>
    <row r="56" spans="1:7" ht="16" thickBot="1">
      <c r="A56" s="4">
        <v>49</v>
      </c>
      <c r="B56" s="4">
        <v>19.316175872824932</v>
      </c>
      <c r="C56" s="4">
        <v>23.486121474612744</v>
      </c>
      <c r="E56" s="2">
        <f t="shared" si="0"/>
        <v>0</v>
      </c>
      <c r="F56" s="2">
        <f t="shared" si="1"/>
        <v>1</v>
      </c>
      <c r="G56" s="7">
        <f t="shared" si="2"/>
        <v>4.1699456017878127</v>
      </c>
    </row>
    <row r="57" spans="1:7" ht="16" thickBot="1">
      <c r="A57" s="4">
        <v>50</v>
      </c>
      <c r="B57" s="4">
        <v>24.153482242100928</v>
      </c>
      <c r="C57" s="4">
        <v>19.735290019728648</v>
      </c>
      <c r="E57" s="2">
        <f t="shared" si="0"/>
        <v>1</v>
      </c>
      <c r="F57" s="2">
        <f t="shared" si="1"/>
        <v>0</v>
      </c>
      <c r="G57" s="7">
        <f t="shared" si="2"/>
        <v>4.41819222237228</v>
      </c>
    </row>
    <row r="58" spans="1:7" ht="16" thickBot="1">
      <c r="A58" s="4">
        <v>51</v>
      </c>
      <c r="B58" s="4">
        <v>21.771699648351071</v>
      </c>
      <c r="C58" s="4">
        <v>26.665626006692108</v>
      </c>
      <c r="E58" s="2">
        <f t="shared" si="0"/>
        <v>0</v>
      </c>
      <c r="F58" s="2">
        <f t="shared" si="1"/>
        <v>1</v>
      </c>
      <c r="G58" s="7">
        <f t="shared" si="2"/>
        <v>4.8939263583410373</v>
      </c>
    </row>
    <row r="59" spans="1:7" ht="16" thickBot="1">
      <c r="A59" s="4">
        <v>52</v>
      </c>
      <c r="B59" s="4">
        <v>15.907378667122174</v>
      </c>
      <c r="C59" s="4">
        <v>25.17725410269162</v>
      </c>
      <c r="E59" s="2">
        <f t="shared" si="0"/>
        <v>0</v>
      </c>
      <c r="F59" s="2">
        <f t="shared" si="1"/>
        <v>1</v>
      </c>
      <c r="G59" s="7">
        <f t="shared" si="2"/>
        <v>9.2698754355694462</v>
      </c>
    </row>
    <row r="60" spans="1:7" ht="16" thickBot="1">
      <c r="A60" s="4">
        <v>53</v>
      </c>
      <c r="B60" s="4">
        <v>23.743051993655879</v>
      </c>
      <c r="C60" s="4">
        <v>24.036758658224255</v>
      </c>
      <c r="E60" s="2">
        <f t="shared" si="0"/>
        <v>0</v>
      </c>
      <c r="F60" s="2">
        <f t="shared" si="1"/>
        <v>1</v>
      </c>
      <c r="G60" s="7">
        <f t="shared" si="2"/>
        <v>0.29370666456837569</v>
      </c>
    </row>
    <row r="61" spans="1:7" ht="16" thickBot="1">
      <c r="A61" s="4">
        <v>54</v>
      </c>
      <c r="B61" s="4">
        <v>19.268176949859345</v>
      </c>
      <c r="C61" s="4">
        <v>39.552071549230142</v>
      </c>
      <c r="E61" s="2">
        <f t="shared" si="0"/>
        <v>0</v>
      </c>
      <c r="F61" s="2">
        <f t="shared" si="1"/>
        <v>1</v>
      </c>
      <c r="G61" s="7">
        <f t="shared" si="2"/>
        <v>20.283894599370797</v>
      </c>
    </row>
    <row r="62" spans="1:7" ht="16" thickBot="1">
      <c r="A62" s="4">
        <v>55</v>
      </c>
      <c r="B62" s="4">
        <v>10.520068482983294</v>
      </c>
      <c r="C62" s="4">
        <v>22.198989969647219</v>
      </c>
      <c r="E62" s="2">
        <f t="shared" si="0"/>
        <v>0</v>
      </c>
      <c r="F62" s="2">
        <f t="shared" si="1"/>
        <v>1</v>
      </c>
      <c r="G62" s="7">
        <f t="shared" si="2"/>
        <v>11.678921486663924</v>
      </c>
    </row>
    <row r="63" spans="1:7" ht="16" thickBot="1">
      <c r="A63" s="4">
        <v>56</v>
      </c>
      <c r="B63" s="4">
        <v>19.693990051437488</v>
      </c>
      <c r="C63" s="4">
        <v>31.708215122983791</v>
      </c>
      <c r="E63" s="2">
        <f t="shared" si="0"/>
        <v>0</v>
      </c>
      <c r="F63" s="2">
        <f t="shared" si="1"/>
        <v>1</v>
      </c>
      <c r="G63" s="7">
        <f t="shared" si="2"/>
        <v>12.014225071546303</v>
      </c>
    </row>
    <row r="64" spans="1:7" ht="16" thickBot="1">
      <c r="A64" s="4">
        <v>57</v>
      </c>
      <c r="B64" s="4">
        <v>29.572405163574032</v>
      </c>
      <c r="C64" s="4">
        <v>29.781581401844125</v>
      </c>
      <c r="E64" s="2">
        <f t="shared" si="0"/>
        <v>0</v>
      </c>
      <c r="F64" s="2">
        <f t="shared" si="1"/>
        <v>1</v>
      </c>
      <c r="G64" s="7">
        <f t="shared" si="2"/>
        <v>0.2091762382700928</v>
      </c>
    </row>
    <row r="65" spans="1:7" ht="16" thickBot="1">
      <c r="A65" s="4">
        <v>58</v>
      </c>
      <c r="B65" s="4">
        <v>33.416815308631755</v>
      </c>
      <c r="C65" s="4">
        <v>36.080774340070484</v>
      </c>
      <c r="E65" s="2">
        <f t="shared" si="0"/>
        <v>0</v>
      </c>
      <c r="F65" s="2">
        <f t="shared" si="1"/>
        <v>1</v>
      </c>
      <c r="G65" s="7">
        <f t="shared" si="2"/>
        <v>2.6639590314387291</v>
      </c>
    </row>
    <row r="66" spans="1:7" ht="16" thickBot="1">
      <c r="A66" s="4">
        <v>59</v>
      </c>
      <c r="B66" s="4">
        <v>24.22043502177706</v>
      </c>
      <c r="C66" s="4">
        <v>12.035796047753733</v>
      </c>
      <c r="E66" s="2">
        <f t="shared" si="0"/>
        <v>1</v>
      </c>
      <c r="F66" s="2">
        <f t="shared" si="1"/>
        <v>0</v>
      </c>
      <c r="G66" s="7">
        <f t="shared" si="2"/>
        <v>12.184638974023327</v>
      </c>
    </row>
    <row r="67" spans="1:7" ht="16" thickBot="1">
      <c r="A67" s="4">
        <v>60</v>
      </c>
      <c r="B67" s="4">
        <v>32.706896111631643</v>
      </c>
      <c r="C67" s="4">
        <v>26.738837909885163</v>
      </c>
      <c r="E67" s="2">
        <f t="shared" si="0"/>
        <v>1</v>
      </c>
      <c r="F67" s="2">
        <f t="shared" si="1"/>
        <v>0</v>
      </c>
      <c r="G67" s="7">
        <f t="shared" si="2"/>
        <v>5.9680582017464801</v>
      </c>
    </row>
    <row r="68" spans="1:7" ht="16" thickBot="1">
      <c r="A68" s="4">
        <v>61</v>
      </c>
      <c r="B68" s="4">
        <v>33.854175804697249</v>
      </c>
      <c r="C68" s="4">
        <v>28.208582333562426</v>
      </c>
      <c r="E68" s="2">
        <f t="shared" si="0"/>
        <v>1</v>
      </c>
      <c r="F68" s="2">
        <f t="shared" si="1"/>
        <v>0</v>
      </c>
      <c r="G68" s="7">
        <f t="shared" si="2"/>
        <v>5.6455934711348235</v>
      </c>
    </row>
    <row r="69" spans="1:7" ht="16" thickBot="1">
      <c r="A69" s="4">
        <v>62</v>
      </c>
      <c r="B69" s="4">
        <v>5.7920620095940052</v>
      </c>
      <c r="C69" s="4">
        <v>22.455227847325499</v>
      </c>
      <c r="E69" s="2">
        <f t="shared" si="0"/>
        <v>0</v>
      </c>
      <c r="F69" s="2">
        <f t="shared" si="1"/>
        <v>1</v>
      </c>
      <c r="G69" s="7">
        <f t="shared" si="2"/>
        <v>16.663165837731494</v>
      </c>
    </row>
    <row r="70" spans="1:7" ht="16" thickBot="1">
      <c r="A70" s="4">
        <v>63</v>
      </c>
      <c r="B70" s="4">
        <v>21.158798269898185</v>
      </c>
      <c r="C70" s="4">
        <v>25.037472768198459</v>
      </c>
      <c r="E70" s="2">
        <f t="shared" si="0"/>
        <v>0</v>
      </c>
      <c r="F70" s="2">
        <f t="shared" si="1"/>
        <v>1</v>
      </c>
      <c r="G70" s="7">
        <f t="shared" si="2"/>
        <v>3.8786744983002741</v>
      </c>
    </row>
    <row r="71" spans="1:7" ht="16" thickBot="1">
      <c r="A71" s="4">
        <v>64</v>
      </c>
      <c r="B71" s="4">
        <v>22.099002884776944</v>
      </c>
      <c r="C71" s="4">
        <v>31.482079997545824</v>
      </c>
      <c r="E71" s="2">
        <f t="shared" si="0"/>
        <v>0</v>
      </c>
      <c r="F71" s="2">
        <f t="shared" si="1"/>
        <v>1</v>
      </c>
      <c r="G71" s="7">
        <f t="shared" si="2"/>
        <v>9.3830771127688806</v>
      </c>
    </row>
    <row r="72" spans="1:7" ht="16" thickBot="1">
      <c r="A72" s="4">
        <v>65</v>
      </c>
      <c r="B72" s="4">
        <v>22.644129624262476</v>
      </c>
      <c r="C72" s="4">
        <v>23.765700170121171</v>
      </c>
      <c r="E72" s="2">
        <f t="shared" ref="E72:E135" si="3">IF(B72&gt;C72, 1, 0)</f>
        <v>0</v>
      </c>
      <c r="F72" s="2">
        <f t="shared" ref="F72:F135" si="4">IF(B72&lt;C72, 1, 0)</f>
        <v>1</v>
      </c>
      <c r="G72" s="7">
        <f t="shared" ref="G72:G135" si="5">IF(B72&gt;C72,B72-C72,C72-B72)</f>
        <v>1.1215705458586953</v>
      </c>
    </row>
    <row r="73" spans="1:7" ht="16" thickBot="1">
      <c r="A73" s="4">
        <v>66</v>
      </c>
      <c r="B73" s="4">
        <v>16.450377157620444</v>
      </c>
      <c r="C73" s="4">
        <v>25.468703343947837</v>
      </c>
      <c r="E73" s="2">
        <f t="shared" si="3"/>
        <v>0</v>
      </c>
      <c r="F73" s="2">
        <f t="shared" si="4"/>
        <v>1</v>
      </c>
      <c r="G73" s="7">
        <f t="shared" si="5"/>
        <v>9.0183261863273927</v>
      </c>
    </row>
    <row r="74" spans="1:7" ht="16" thickBot="1">
      <c r="A74" s="4">
        <v>67</v>
      </c>
      <c r="B74" s="4">
        <v>27.462025521233521</v>
      </c>
      <c r="C74" s="4">
        <v>19.48658185256636</v>
      </c>
      <c r="E74" s="2">
        <f t="shared" si="3"/>
        <v>1</v>
      </c>
      <c r="F74" s="2">
        <f t="shared" si="4"/>
        <v>0</v>
      </c>
      <c r="G74" s="7">
        <f t="shared" si="5"/>
        <v>7.975443668667161</v>
      </c>
    </row>
    <row r="75" spans="1:7" ht="16" thickBot="1">
      <c r="A75" s="4">
        <v>68</v>
      </c>
      <c r="B75" s="4">
        <v>18.727377014102899</v>
      </c>
      <c r="C75" s="4">
        <v>19.243424515340649</v>
      </c>
      <c r="E75" s="2">
        <f t="shared" si="3"/>
        <v>0</v>
      </c>
      <c r="F75" s="2">
        <f t="shared" si="4"/>
        <v>1</v>
      </c>
      <c r="G75" s="7">
        <f t="shared" si="5"/>
        <v>0.51604750123775034</v>
      </c>
    </row>
    <row r="76" spans="1:7" ht="16" thickBot="1">
      <c r="A76" s="4">
        <v>69</v>
      </c>
      <c r="B76" s="4">
        <v>22.408351073033689</v>
      </c>
      <c r="C76" s="4">
        <v>19.897092835936697</v>
      </c>
      <c r="E76" s="2">
        <f t="shared" si="3"/>
        <v>1</v>
      </c>
      <c r="F76" s="2">
        <f t="shared" si="4"/>
        <v>0</v>
      </c>
      <c r="G76" s="7">
        <f t="shared" si="5"/>
        <v>2.5112582370969925</v>
      </c>
    </row>
    <row r="77" spans="1:7" ht="16" thickBot="1">
      <c r="A77" s="4">
        <v>70</v>
      </c>
      <c r="B77" s="4">
        <v>19.140428899860208</v>
      </c>
      <c r="C77" s="4">
        <v>22.034278391946074</v>
      </c>
      <c r="E77" s="2">
        <f t="shared" si="3"/>
        <v>0</v>
      </c>
      <c r="F77" s="2">
        <f t="shared" si="4"/>
        <v>1</v>
      </c>
      <c r="G77" s="7">
        <f t="shared" si="5"/>
        <v>2.8938494920858666</v>
      </c>
    </row>
    <row r="78" spans="1:7" ht="16" thickBot="1">
      <c r="A78" s="4">
        <v>71</v>
      </c>
      <c r="B78" s="4">
        <v>34.058587199306274</v>
      </c>
      <c r="C78" s="4">
        <v>34.721672364859558</v>
      </c>
      <c r="E78" s="2">
        <f t="shared" si="3"/>
        <v>0</v>
      </c>
      <c r="F78" s="2">
        <f t="shared" si="4"/>
        <v>1</v>
      </c>
      <c r="G78" s="7">
        <f t="shared" si="5"/>
        <v>0.66308516555328367</v>
      </c>
    </row>
    <row r="79" spans="1:7" ht="16" thickBot="1">
      <c r="A79" s="4">
        <v>72</v>
      </c>
      <c r="B79" s="4">
        <v>25.200429583625176</v>
      </c>
      <c r="C79" s="4">
        <v>26.282308890309146</v>
      </c>
      <c r="E79" s="2">
        <f t="shared" si="3"/>
        <v>0</v>
      </c>
      <c r="F79" s="2">
        <f t="shared" si="4"/>
        <v>1</v>
      </c>
      <c r="G79" s="7">
        <f t="shared" si="5"/>
        <v>1.0818793066839696</v>
      </c>
    </row>
    <row r="80" spans="1:7" ht="16" thickBot="1">
      <c r="A80" s="4">
        <v>73</v>
      </c>
      <c r="B80" s="4">
        <v>29.79770804214559</v>
      </c>
      <c r="C80" s="4">
        <v>20.525592599593878</v>
      </c>
      <c r="E80" s="2">
        <f t="shared" si="3"/>
        <v>1</v>
      </c>
      <c r="F80" s="2">
        <f t="shared" si="4"/>
        <v>0</v>
      </c>
      <c r="G80" s="7">
        <f t="shared" si="5"/>
        <v>9.2721154425517121</v>
      </c>
    </row>
    <row r="81" spans="1:7" ht="16" thickBot="1">
      <c r="A81" s="4">
        <v>74</v>
      </c>
      <c r="B81" s="4">
        <v>19.023277657029571</v>
      </c>
      <c r="C81" s="4">
        <v>25.255792917400054</v>
      </c>
      <c r="E81" s="2">
        <f t="shared" si="3"/>
        <v>0</v>
      </c>
      <c r="F81" s="2">
        <f t="shared" si="4"/>
        <v>1</v>
      </c>
      <c r="G81" s="7">
        <f t="shared" si="5"/>
        <v>6.2325152603704836</v>
      </c>
    </row>
    <row r="82" spans="1:7" ht="16" thickBot="1">
      <c r="A82" s="4">
        <v>75</v>
      </c>
      <c r="B82" s="4">
        <v>25.523503206579186</v>
      </c>
      <c r="C82" s="4">
        <v>11.481568738503046</v>
      </c>
      <c r="E82" s="2">
        <f t="shared" si="3"/>
        <v>1</v>
      </c>
      <c r="F82" s="2">
        <f t="shared" si="4"/>
        <v>0</v>
      </c>
      <c r="G82" s="7">
        <f t="shared" si="5"/>
        <v>14.041934468076139</v>
      </c>
    </row>
    <row r="83" spans="1:7" ht="16" thickBot="1">
      <c r="A83" s="4">
        <v>76</v>
      </c>
      <c r="B83" s="4">
        <v>19.642296127357668</v>
      </c>
      <c r="C83" s="4">
        <v>19.831930162775173</v>
      </c>
      <c r="E83" s="2">
        <f t="shared" si="3"/>
        <v>0</v>
      </c>
      <c r="F83" s="2">
        <f t="shared" si="4"/>
        <v>1</v>
      </c>
      <c r="G83" s="7">
        <f t="shared" si="5"/>
        <v>0.18963403541750523</v>
      </c>
    </row>
    <row r="84" spans="1:7" ht="16" thickBot="1">
      <c r="A84" s="4">
        <v>77</v>
      </c>
      <c r="B84" s="4">
        <v>16.010799423829674</v>
      </c>
      <c r="C84" s="4">
        <v>25.050175333749227</v>
      </c>
      <c r="E84" s="2">
        <f t="shared" si="3"/>
        <v>0</v>
      </c>
      <c r="F84" s="2">
        <f t="shared" si="4"/>
        <v>1</v>
      </c>
      <c r="G84" s="7">
        <f t="shared" si="5"/>
        <v>9.0393759099195528</v>
      </c>
    </row>
    <row r="85" spans="1:7" ht="16" thickBot="1">
      <c r="A85" s="4">
        <v>78</v>
      </c>
      <c r="B85" s="4">
        <v>30.3313349667952</v>
      </c>
      <c r="C85" s="4">
        <v>29.046063408890912</v>
      </c>
      <c r="E85" s="2">
        <f t="shared" si="3"/>
        <v>1</v>
      </c>
      <c r="F85" s="2">
        <f t="shared" si="4"/>
        <v>0</v>
      </c>
      <c r="G85" s="7">
        <f t="shared" si="5"/>
        <v>1.2852715579042879</v>
      </c>
    </row>
    <row r="86" spans="1:7" ht="16" thickBot="1">
      <c r="A86" s="4">
        <v>79</v>
      </c>
      <c r="B86" s="4">
        <v>27.441928423255636</v>
      </c>
      <c r="C86" s="4">
        <v>36.261033381262706</v>
      </c>
      <c r="E86" s="2">
        <f t="shared" si="3"/>
        <v>0</v>
      </c>
      <c r="F86" s="2">
        <f t="shared" si="4"/>
        <v>1</v>
      </c>
      <c r="G86" s="7">
        <f t="shared" si="5"/>
        <v>8.8191049580070704</v>
      </c>
    </row>
    <row r="87" spans="1:7" ht="16" thickBot="1">
      <c r="A87" s="4">
        <v>80</v>
      </c>
      <c r="B87" s="4">
        <v>17.579305285855174</v>
      </c>
      <c r="C87" s="4">
        <v>28.018247022213693</v>
      </c>
      <c r="E87" s="2">
        <f t="shared" si="3"/>
        <v>0</v>
      </c>
      <c r="F87" s="2">
        <f t="shared" si="4"/>
        <v>1</v>
      </c>
      <c r="G87" s="7">
        <f t="shared" si="5"/>
        <v>10.438941736358519</v>
      </c>
    </row>
    <row r="88" spans="1:7" ht="16" thickBot="1">
      <c r="A88" s="4">
        <v>81</v>
      </c>
      <c r="B88" s="4">
        <v>33.773133086240861</v>
      </c>
      <c r="C88" s="4">
        <v>23.129771302467201</v>
      </c>
      <c r="E88" s="2">
        <f t="shared" si="3"/>
        <v>1</v>
      </c>
      <c r="F88" s="2">
        <f t="shared" si="4"/>
        <v>0</v>
      </c>
      <c r="G88" s="7">
        <f t="shared" si="5"/>
        <v>10.64336178377366</v>
      </c>
    </row>
    <row r="89" spans="1:7" ht="16" thickBot="1">
      <c r="A89" s="4">
        <v>82</v>
      </c>
      <c r="B89" s="4">
        <v>23.102572780388677</v>
      </c>
      <c r="C89" s="4">
        <v>17.539183441785283</v>
      </c>
      <c r="E89" s="2">
        <f t="shared" si="3"/>
        <v>1</v>
      </c>
      <c r="F89" s="2">
        <f t="shared" si="4"/>
        <v>0</v>
      </c>
      <c r="G89" s="7">
        <f t="shared" si="5"/>
        <v>5.5633893386033932</v>
      </c>
    </row>
    <row r="90" spans="1:7" ht="16" thickBot="1">
      <c r="A90" s="4">
        <v>83</v>
      </c>
      <c r="B90" s="4">
        <v>31.566065618042259</v>
      </c>
      <c r="C90" s="4">
        <v>30.895809417347472</v>
      </c>
      <c r="E90" s="2">
        <f t="shared" si="3"/>
        <v>1</v>
      </c>
      <c r="F90" s="2">
        <f t="shared" si="4"/>
        <v>0</v>
      </c>
      <c r="G90" s="7">
        <f t="shared" si="5"/>
        <v>0.6702562006947872</v>
      </c>
    </row>
    <row r="91" spans="1:7" ht="16" thickBot="1">
      <c r="A91" s="4">
        <v>84</v>
      </c>
      <c r="B91" s="4">
        <v>24.828547153066506</v>
      </c>
      <c r="C91" s="4">
        <v>23.13704552183756</v>
      </c>
      <c r="E91" s="2">
        <f t="shared" si="3"/>
        <v>1</v>
      </c>
      <c r="F91" s="2">
        <f t="shared" si="4"/>
        <v>0</v>
      </c>
      <c r="G91" s="7">
        <f t="shared" si="5"/>
        <v>1.6915016312289453</v>
      </c>
    </row>
    <row r="92" spans="1:7" ht="16" thickBot="1">
      <c r="A92" s="4">
        <v>85</v>
      </c>
      <c r="B92" s="4">
        <v>29.00939093533114</v>
      </c>
      <c r="C92" s="4">
        <v>15.967457291555805</v>
      </c>
      <c r="E92" s="2">
        <f t="shared" si="3"/>
        <v>1</v>
      </c>
      <c r="F92" s="2">
        <f t="shared" si="4"/>
        <v>0</v>
      </c>
      <c r="G92" s="7">
        <f t="shared" si="5"/>
        <v>13.041933643775335</v>
      </c>
    </row>
    <row r="93" spans="1:7" ht="16" thickBot="1">
      <c r="A93" s="4">
        <v>86</v>
      </c>
      <c r="B93" s="4">
        <v>15.92983097841169</v>
      </c>
      <c r="C93" s="4">
        <v>21.239293880892877</v>
      </c>
      <c r="E93" s="2">
        <f t="shared" si="3"/>
        <v>0</v>
      </c>
      <c r="F93" s="2">
        <f t="shared" si="4"/>
        <v>1</v>
      </c>
      <c r="G93" s="7">
        <f t="shared" si="5"/>
        <v>5.3094629024811866</v>
      </c>
    </row>
    <row r="94" spans="1:7" ht="16" thickBot="1">
      <c r="A94" s="4">
        <v>87</v>
      </c>
      <c r="B94" s="4">
        <v>19.393583844594097</v>
      </c>
      <c r="C94" s="4">
        <v>19.780635290438141</v>
      </c>
      <c r="E94" s="2">
        <f t="shared" si="3"/>
        <v>0</v>
      </c>
      <c r="F94" s="2">
        <f t="shared" si="4"/>
        <v>1</v>
      </c>
      <c r="G94" s="7">
        <f t="shared" si="5"/>
        <v>0.38705144584404394</v>
      </c>
    </row>
    <row r="95" spans="1:7" ht="16" thickBot="1">
      <c r="A95" s="4">
        <v>88</v>
      </c>
      <c r="B95" s="4">
        <v>28.60896240382689</v>
      </c>
      <c r="C95" s="4">
        <v>16.710737585352113</v>
      </c>
      <c r="E95" s="2">
        <f t="shared" si="3"/>
        <v>1</v>
      </c>
      <c r="F95" s="2">
        <f t="shared" si="4"/>
        <v>0</v>
      </c>
      <c r="G95" s="7">
        <f t="shared" si="5"/>
        <v>11.898224818474777</v>
      </c>
    </row>
    <row r="96" spans="1:7" ht="16" thickBot="1">
      <c r="A96" s="4">
        <v>89</v>
      </c>
      <c r="B96" s="4">
        <v>34.258424037773665</v>
      </c>
      <c r="C96" s="4">
        <v>19.631709469543065</v>
      </c>
      <c r="E96" s="2">
        <f t="shared" si="3"/>
        <v>1</v>
      </c>
      <c r="F96" s="2">
        <f t="shared" si="4"/>
        <v>0</v>
      </c>
      <c r="G96" s="7">
        <f t="shared" si="5"/>
        <v>14.6267145682306</v>
      </c>
    </row>
    <row r="97" spans="1:7" ht="16" thickBot="1">
      <c r="A97" s="4">
        <v>90</v>
      </c>
      <c r="B97" s="4">
        <v>27.39499814904211</v>
      </c>
      <c r="C97" s="4">
        <v>19.648629355744738</v>
      </c>
      <c r="E97" s="2">
        <f t="shared" si="3"/>
        <v>1</v>
      </c>
      <c r="F97" s="2">
        <f t="shared" si="4"/>
        <v>0</v>
      </c>
      <c r="G97" s="7">
        <f t="shared" si="5"/>
        <v>7.7463687932973713</v>
      </c>
    </row>
    <row r="98" spans="1:7" ht="16" thickBot="1">
      <c r="A98" s="4">
        <v>91</v>
      </c>
      <c r="B98" s="4">
        <v>31.305328805849207</v>
      </c>
      <c r="C98" s="4">
        <v>6.345199516935061</v>
      </c>
      <c r="E98" s="2">
        <f t="shared" si="3"/>
        <v>1</v>
      </c>
      <c r="F98" s="2">
        <f t="shared" si="4"/>
        <v>0</v>
      </c>
      <c r="G98" s="7">
        <f t="shared" si="5"/>
        <v>24.960129288914146</v>
      </c>
    </row>
    <row r="99" spans="1:7" ht="16" thickBot="1">
      <c r="A99" s="4">
        <v>92</v>
      </c>
      <c r="B99" s="4">
        <v>15.204753525759799</v>
      </c>
      <c r="C99" s="4">
        <v>27.010799863432339</v>
      </c>
      <c r="E99" s="2">
        <f t="shared" si="3"/>
        <v>0</v>
      </c>
      <c r="F99" s="2">
        <f t="shared" si="4"/>
        <v>1</v>
      </c>
      <c r="G99" s="7">
        <f t="shared" si="5"/>
        <v>11.806046337672541</v>
      </c>
    </row>
    <row r="100" spans="1:7" ht="16" thickBot="1">
      <c r="A100" s="4">
        <v>93</v>
      </c>
      <c r="B100" s="4">
        <v>19.849314808811322</v>
      </c>
      <c r="C100" s="4">
        <v>11.874209912056754</v>
      </c>
      <c r="E100" s="2">
        <f t="shared" si="3"/>
        <v>1</v>
      </c>
      <c r="F100" s="2">
        <f t="shared" si="4"/>
        <v>0</v>
      </c>
      <c r="G100" s="7">
        <f t="shared" si="5"/>
        <v>7.9751048967545675</v>
      </c>
    </row>
    <row r="101" spans="1:7" ht="16" thickBot="1">
      <c r="A101" s="4">
        <v>94</v>
      </c>
      <c r="B101" s="4">
        <v>24.014078865290362</v>
      </c>
      <c r="C101" s="4">
        <v>25.675398241287013</v>
      </c>
      <c r="E101" s="2">
        <f t="shared" si="3"/>
        <v>0</v>
      </c>
      <c r="F101" s="2">
        <f t="shared" si="4"/>
        <v>1</v>
      </c>
      <c r="G101" s="7">
        <f t="shared" si="5"/>
        <v>1.6613193759966514</v>
      </c>
    </row>
    <row r="102" spans="1:7" ht="16" thickBot="1">
      <c r="A102" s="4">
        <v>95</v>
      </c>
      <c r="B102" s="4">
        <v>21.298641337647041</v>
      </c>
      <c r="C102" s="4">
        <v>2.0749828823000875</v>
      </c>
      <c r="E102" s="2">
        <f t="shared" si="3"/>
        <v>1</v>
      </c>
      <c r="F102" s="2">
        <f t="shared" si="4"/>
        <v>0</v>
      </c>
      <c r="G102" s="7">
        <f t="shared" si="5"/>
        <v>19.223658455346953</v>
      </c>
    </row>
    <row r="103" spans="1:7" ht="16" thickBot="1">
      <c r="A103" s="4">
        <v>96</v>
      </c>
      <c r="B103" s="4">
        <v>33.054051961690369</v>
      </c>
      <c r="C103" s="4">
        <v>23.954046001643896</v>
      </c>
      <c r="E103" s="2">
        <f t="shared" si="3"/>
        <v>1</v>
      </c>
      <c r="F103" s="2">
        <f t="shared" si="4"/>
        <v>0</v>
      </c>
      <c r="G103" s="7">
        <f t="shared" si="5"/>
        <v>9.1000059600464738</v>
      </c>
    </row>
    <row r="104" spans="1:7" ht="16" thickBot="1">
      <c r="A104" s="4">
        <v>97</v>
      </c>
      <c r="B104" s="4">
        <v>15.633441452691802</v>
      </c>
      <c r="C104" s="4">
        <v>23.774557636049263</v>
      </c>
      <c r="E104" s="2">
        <f t="shared" si="3"/>
        <v>0</v>
      </c>
      <c r="F104" s="2">
        <f t="shared" si="4"/>
        <v>1</v>
      </c>
      <c r="G104" s="7">
        <f t="shared" si="5"/>
        <v>8.141116183357461</v>
      </c>
    </row>
    <row r="105" spans="1:7" ht="16" thickBot="1">
      <c r="A105" s="4">
        <v>98</v>
      </c>
      <c r="B105" s="4">
        <v>24.967540657895441</v>
      </c>
      <c r="C105" s="4">
        <v>27.452130844470929</v>
      </c>
      <c r="E105" s="2">
        <f t="shared" si="3"/>
        <v>0</v>
      </c>
      <c r="F105" s="2">
        <f t="shared" si="4"/>
        <v>1</v>
      </c>
      <c r="G105" s="7">
        <f t="shared" si="5"/>
        <v>2.4845901865754882</v>
      </c>
    </row>
    <row r="106" spans="1:7" ht="16" thickBot="1">
      <c r="A106" s="4">
        <v>99</v>
      </c>
      <c r="B106" s="4">
        <v>20.942931682615612</v>
      </c>
      <c r="C106" s="4">
        <v>37.732741560268686</v>
      </c>
      <c r="E106" s="2">
        <f t="shared" si="3"/>
        <v>0</v>
      </c>
      <c r="F106" s="2">
        <f t="shared" si="4"/>
        <v>1</v>
      </c>
      <c r="G106" s="7">
        <f t="shared" si="5"/>
        <v>16.789809877653074</v>
      </c>
    </row>
    <row r="107" spans="1:7" ht="16" thickBot="1">
      <c r="A107" s="4">
        <v>100</v>
      </c>
      <c r="B107" s="4">
        <v>16.96882461835154</v>
      </c>
      <c r="C107" s="4">
        <v>19.24463419833021</v>
      </c>
      <c r="E107" s="2">
        <f t="shared" si="3"/>
        <v>0</v>
      </c>
      <c r="F107" s="2">
        <f t="shared" si="4"/>
        <v>1</v>
      </c>
      <c r="G107" s="7">
        <f t="shared" si="5"/>
        <v>2.2758095799786702</v>
      </c>
    </row>
    <row r="108" spans="1:7" ht="16" thickBot="1">
      <c r="A108" s="4">
        <v>101</v>
      </c>
      <c r="B108" s="4">
        <v>17.438598812492685</v>
      </c>
      <c r="C108" s="4">
        <v>35.891730910190319</v>
      </c>
      <c r="E108" s="2">
        <f t="shared" si="3"/>
        <v>0</v>
      </c>
      <c r="F108" s="2">
        <f t="shared" si="4"/>
        <v>1</v>
      </c>
      <c r="G108" s="7">
        <f t="shared" si="5"/>
        <v>18.453132097697633</v>
      </c>
    </row>
    <row r="109" spans="1:7" ht="16" thickBot="1">
      <c r="A109" s="4">
        <v>102</v>
      </c>
      <c r="B109" s="4">
        <v>20.57306106059503</v>
      </c>
      <c r="C109" s="4">
        <v>22.082604690649024</v>
      </c>
      <c r="E109" s="2">
        <f t="shared" si="3"/>
        <v>0</v>
      </c>
      <c r="F109" s="2">
        <f t="shared" si="4"/>
        <v>1</v>
      </c>
      <c r="G109" s="7">
        <f t="shared" si="5"/>
        <v>1.5095436300539937</v>
      </c>
    </row>
    <row r="110" spans="1:7" ht="16" thickBot="1">
      <c r="A110" s="4">
        <v>103</v>
      </c>
      <c r="B110" s="4">
        <v>15.747538313951608</v>
      </c>
      <c r="C110" s="4">
        <v>25.535624563999804</v>
      </c>
      <c r="E110" s="2">
        <f t="shared" si="3"/>
        <v>0</v>
      </c>
      <c r="F110" s="2">
        <f t="shared" si="4"/>
        <v>1</v>
      </c>
      <c r="G110" s="7">
        <f t="shared" si="5"/>
        <v>9.7880862500481953</v>
      </c>
    </row>
    <row r="111" spans="1:7" ht="16" thickBot="1">
      <c r="A111" s="4">
        <v>104</v>
      </c>
      <c r="B111" s="4">
        <v>31.908975132738359</v>
      </c>
      <c r="C111" s="4">
        <v>30.673895683547492</v>
      </c>
      <c r="E111" s="2">
        <f t="shared" si="3"/>
        <v>1</v>
      </c>
      <c r="F111" s="2">
        <f t="shared" si="4"/>
        <v>0</v>
      </c>
      <c r="G111" s="7">
        <f t="shared" si="5"/>
        <v>1.2350794491908665</v>
      </c>
    </row>
    <row r="112" spans="1:7" ht="16" thickBot="1">
      <c r="A112" s="4">
        <v>105</v>
      </c>
      <c r="B112" s="4">
        <v>25.872606231935524</v>
      </c>
      <c r="C112" s="4">
        <v>23.898351293824174</v>
      </c>
      <c r="E112" s="2">
        <f t="shared" si="3"/>
        <v>1</v>
      </c>
      <c r="F112" s="2">
        <f t="shared" si="4"/>
        <v>0</v>
      </c>
      <c r="G112" s="7">
        <f t="shared" si="5"/>
        <v>1.9742549381113506</v>
      </c>
    </row>
    <row r="113" spans="1:7" ht="16" thickBot="1">
      <c r="A113" s="4">
        <v>106</v>
      </c>
      <c r="B113" s="4">
        <v>16.724508996788771</v>
      </c>
      <c r="C113" s="4">
        <v>27.678062499454093</v>
      </c>
      <c r="E113" s="2">
        <f t="shared" si="3"/>
        <v>0</v>
      </c>
      <c r="F113" s="2">
        <f t="shared" si="4"/>
        <v>1</v>
      </c>
      <c r="G113" s="7">
        <f t="shared" si="5"/>
        <v>10.953553502665322</v>
      </c>
    </row>
    <row r="114" spans="1:7" ht="16" thickBot="1">
      <c r="A114" s="4">
        <v>107</v>
      </c>
      <c r="B114" s="4">
        <v>33.607811501274611</v>
      </c>
      <c r="C114" s="4">
        <v>29.47051276261945</v>
      </c>
      <c r="E114" s="2">
        <f t="shared" si="3"/>
        <v>1</v>
      </c>
      <c r="F114" s="2">
        <f t="shared" si="4"/>
        <v>0</v>
      </c>
      <c r="G114" s="7">
        <f t="shared" si="5"/>
        <v>4.1372987386551614</v>
      </c>
    </row>
    <row r="115" spans="1:7" ht="16" thickBot="1">
      <c r="A115" s="4">
        <v>108</v>
      </c>
      <c r="B115" s="4">
        <v>31.717520425133188</v>
      </c>
      <c r="C115" s="4">
        <v>16.006651012953792</v>
      </c>
      <c r="E115" s="2">
        <f t="shared" si="3"/>
        <v>1</v>
      </c>
      <c r="F115" s="2">
        <f t="shared" si="4"/>
        <v>0</v>
      </c>
      <c r="G115" s="7">
        <f t="shared" si="5"/>
        <v>15.710869412179395</v>
      </c>
    </row>
    <row r="116" spans="1:7" ht="16" thickBot="1">
      <c r="A116" s="4">
        <v>109</v>
      </c>
      <c r="B116" s="4">
        <v>22.090546783143118</v>
      </c>
      <c r="C116" s="4">
        <v>25.280911773907206</v>
      </c>
      <c r="E116" s="2">
        <f t="shared" si="3"/>
        <v>0</v>
      </c>
      <c r="F116" s="2">
        <f t="shared" si="4"/>
        <v>1</v>
      </c>
      <c r="G116" s="7">
        <f t="shared" si="5"/>
        <v>3.1903649907640883</v>
      </c>
    </row>
    <row r="117" spans="1:7" ht="16" thickBot="1">
      <c r="A117" s="4">
        <v>110</v>
      </c>
      <c r="B117" s="4">
        <v>20.64612311043367</v>
      </c>
      <c r="C117" s="4">
        <v>20.774077106709747</v>
      </c>
      <c r="E117" s="2">
        <f t="shared" si="3"/>
        <v>0</v>
      </c>
      <c r="F117" s="2">
        <f t="shared" si="4"/>
        <v>1</v>
      </c>
      <c r="G117" s="7">
        <f t="shared" si="5"/>
        <v>0.12795399627607651</v>
      </c>
    </row>
    <row r="118" spans="1:7" ht="16" thickBot="1">
      <c r="A118" s="4">
        <v>111</v>
      </c>
      <c r="B118" s="4">
        <v>21.485020066961454</v>
      </c>
      <c r="C118" s="4">
        <v>25.981403941235779</v>
      </c>
      <c r="E118" s="2">
        <f t="shared" si="3"/>
        <v>0</v>
      </c>
      <c r="F118" s="2">
        <f t="shared" si="4"/>
        <v>1</v>
      </c>
      <c r="G118" s="7">
        <f t="shared" si="5"/>
        <v>4.4963838742743256</v>
      </c>
    </row>
    <row r="119" spans="1:7" ht="16" thickBot="1">
      <c r="A119" s="4">
        <v>112</v>
      </c>
      <c r="B119" s="4">
        <v>25.932798303428434</v>
      </c>
      <c r="C119" s="4">
        <v>27.299921702175119</v>
      </c>
      <c r="E119" s="2">
        <f t="shared" si="3"/>
        <v>0</v>
      </c>
      <c r="F119" s="2">
        <f t="shared" si="4"/>
        <v>1</v>
      </c>
      <c r="G119" s="7">
        <f t="shared" si="5"/>
        <v>1.3671233987466849</v>
      </c>
    </row>
    <row r="120" spans="1:7" ht="16" thickBot="1">
      <c r="A120" s="4">
        <v>113</v>
      </c>
      <c r="B120" s="4">
        <v>19.428543859869226</v>
      </c>
      <c r="C120" s="4">
        <v>25.763320128016876</v>
      </c>
      <c r="E120" s="2">
        <f t="shared" si="3"/>
        <v>0</v>
      </c>
      <c r="F120" s="2">
        <f t="shared" si="4"/>
        <v>1</v>
      </c>
      <c r="G120" s="7">
        <f t="shared" si="5"/>
        <v>6.3347762681476496</v>
      </c>
    </row>
    <row r="121" spans="1:7" ht="16" thickBot="1">
      <c r="A121" s="4">
        <v>114</v>
      </c>
      <c r="B121" s="4">
        <v>25.861943466216186</v>
      </c>
      <c r="C121" s="4">
        <v>23.405436542570229</v>
      </c>
      <c r="E121" s="2">
        <f t="shared" si="3"/>
        <v>1</v>
      </c>
      <c r="F121" s="2">
        <f t="shared" si="4"/>
        <v>0</v>
      </c>
      <c r="G121" s="7">
        <f t="shared" si="5"/>
        <v>2.4565069236459571</v>
      </c>
    </row>
    <row r="122" spans="1:7" ht="16" thickBot="1">
      <c r="A122" s="4">
        <v>115</v>
      </c>
      <c r="B122" s="4">
        <v>25.639842838990909</v>
      </c>
      <c r="C122" s="4">
        <v>31.70490649331553</v>
      </c>
      <c r="E122" s="2">
        <f t="shared" si="3"/>
        <v>0</v>
      </c>
      <c r="F122" s="2">
        <f t="shared" si="4"/>
        <v>1</v>
      </c>
      <c r="G122" s="7">
        <f t="shared" si="5"/>
        <v>6.0650636543246215</v>
      </c>
    </row>
    <row r="123" spans="1:7" ht="16" thickBot="1">
      <c r="A123" s="4">
        <v>116</v>
      </c>
      <c r="B123" s="4">
        <v>25.561637564883362</v>
      </c>
      <c r="C123" s="4">
        <v>26.763472123159669</v>
      </c>
      <c r="E123" s="2">
        <f t="shared" si="3"/>
        <v>0</v>
      </c>
      <c r="F123" s="2">
        <f t="shared" si="4"/>
        <v>1</v>
      </c>
      <c r="G123" s="7">
        <f t="shared" si="5"/>
        <v>1.2018345582763068</v>
      </c>
    </row>
    <row r="124" spans="1:7" ht="16" thickBot="1">
      <c r="A124" s="4">
        <v>117</v>
      </c>
      <c r="B124" s="4">
        <v>20.759347313897962</v>
      </c>
      <c r="C124" s="4">
        <v>22.321854047234133</v>
      </c>
      <c r="E124" s="2">
        <f t="shared" si="3"/>
        <v>0</v>
      </c>
      <c r="F124" s="2">
        <f t="shared" si="4"/>
        <v>1</v>
      </c>
      <c r="G124" s="7">
        <f t="shared" si="5"/>
        <v>1.5625067333361713</v>
      </c>
    </row>
    <row r="125" spans="1:7" ht="16" thickBot="1">
      <c r="A125" s="4">
        <v>118</v>
      </c>
      <c r="B125" s="4">
        <v>14.89585216859324</v>
      </c>
      <c r="C125" s="4">
        <v>19.888261056595695</v>
      </c>
      <c r="E125" s="2">
        <f t="shared" si="3"/>
        <v>0</v>
      </c>
      <c r="F125" s="2">
        <f t="shared" si="4"/>
        <v>1</v>
      </c>
      <c r="G125" s="7">
        <f t="shared" si="5"/>
        <v>4.9924088880024549</v>
      </c>
    </row>
    <row r="126" spans="1:7" ht="16" thickBot="1">
      <c r="A126" s="4">
        <v>119</v>
      </c>
      <c r="B126" s="4">
        <v>19.539223738675581</v>
      </c>
      <c r="C126" s="4">
        <v>22.86498835054006</v>
      </c>
      <c r="E126" s="2">
        <f t="shared" si="3"/>
        <v>0</v>
      </c>
      <c r="F126" s="2">
        <f t="shared" si="4"/>
        <v>1</v>
      </c>
      <c r="G126" s="7">
        <f t="shared" si="5"/>
        <v>3.3257646118644786</v>
      </c>
    </row>
    <row r="127" spans="1:7" ht="16" thickBot="1">
      <c r="A127" s="4">
        <v>120</v>
      </c>
      <c r="B127" s="4">
        <v>29.346137587195898</v>
      </c>
      <c r="C127" s="4">
        <v>17.01468890943173</v>
      </c>
      <c r="E127" s="2">
        <f t="shared" si="3"/>
        <v>1</v>
      </c>
      <c r="F127" s="2">
        <f t="shared" si="4"/>
        <v>0</v>
      </c>
      <c r="G127" s="7">
        <f t="shared" si="5"/>
        <v>12.331448677764168</v>
      </c>
    </row>
    <row r="128" spans="1:7" ht="16" thickBot="1">
      <c r="A128" s="4">
        <v>121</v>
      </c>
      <c r="B128" s="4">
        <v>31.349199704376989</v>
      </c>
      <c r="C128" s="4">
        <v>29.044170418681517</v>
      </c>
      <c r="E128" s="2">
        <f t="shared" si="3"/>
        <v>1</v>
      </c>
      <c r="F128" s="2">
        <f t="shared" si="4"/>
        <v>0</v>
      </c>
      <c r="G128" s="7">
        <f t="shared" si="5"/>
        <v>2.3050292856954719</v>
      </c>
    </row>
    <row r="129" spans="1:7" ht="16" thickBot="1">
      <c r="A129" s="4">
        <v>122</v>
      </c>
      <c r="B129" s="4">
        <v>24.416116478184406</v>
      </c>
      <c r="C129" s="4">
        <v>20.92900718183629</v>
      </c>
      <c r="E129" s="2">
        <f t="shared" si="3"/>
        <v>1</v>
      </c>
      <c r="F129" s="2">
        <f t="shared" si="4"/>
        <v>0</v>
      </c>
      <c r="G129" s="7">
        <f t="shared" si="5"/>
        <v>3.4871092963481161</v>
      </c>
    </row>
    <row r="130" spans="1:7" ht="16" thickBot="1">
      <c r="A130" s="4">
        <v>123</v>
      </c>
      <c r="B130" s="4">
        <v>24.636381096385655</v>
      </c>
      <c r="C130" s="4">
        <v>28.4937298562729</v>
      </c>
      <c r="E130" s="2">
        <f t="shared" si="3"/>
        <v>0</v>
      </c>
      <c r="F130" s="2">
        <f t="shared" si="4"/>
        <v>1</v>
      </c>
      <c r="G130" s="7">
        <f t="shared" si="5"/>
        <v>3.8573487598872447</v>
      </c>
    </row>
    <row r="131" spans="1:7" ht="16" thickBot="1">
      <c r="A131" s="4">
        <v>124</v>
      </c>
      <c r="B131" s="4">
        <v>25.702621263321642</v>
      </c>
      <c r="C131" s="4">
        <v>8.9418095127845909</v>
      </c>
      <c r="E131" s="2">
        <f t="shared" si="3"/>
        <v>1</v>
      </c>
      <c r="F131" s="2">
        <f t="shared" si="4"/>
        <v>0</v>
      </c>
      <c r="G131" s="7">
        <f t="shared" si="5"/>
        <v>16.760811750537052</v>
      </c>
    </row>
    <row r="132" spans="1:7" ht="16" thickBot="1">
      <c r="A132" s="4">
        <v>125</v>
      </c>
      <c r="B132" s="4">
        <v>15.805171072053945</v>
      </c>
      <c r="C132" s="4">
        <v>31.252659553916395</v>
      </c>
      <c r="E132" s="2">
        <f t="shared" si="3"/>
        <v>0</v>
      </c>
      <c r="F132" s="2">
        <f t="shared" si="4"/>
        <v>1</v>
      </c>
      <c r="G132" s="7">
        <f t="shared" si="5"/>
        <v>15.44748848186245</v>
      </c>
    </row>
    <row r="133" spans="1:7" ht="16" thickBot="1">
      <c r="A133" s="4">
        <v>126</v>
      </c>
      <c r="B133" s="4">
        <v>33.823235986454783</v>
      </c>
      <c r="C133" s="4">
        <v>21.419577496919988</v>
      </c>
      <c r="E133" s="2">
        <f t="shared" si="3"/>
        <v>1</v>
      </c>
      <c r="F133" s="2">
        <f t="shared" si="4"/>
        <v>0</v>
      </c>
      <c r="G133" s="7">
        <f t="shared" si="5"/>
        <v>12.403658489534795</v>
      </c>
    </row>
    <row r="134" spans="1:7" ht="16" thickBot="1">
      <c r="A134" s="4">
        <v>127</v>
      </c>
      <c r="B134" s="4">
        <v>22.711898219921977</v>
      </c>
      <c r="C134" s="4">
        <v>19.340727867154271</v>
      </c>
      <c r="E134" s="2">
        <f t="shared" si="3"/>
        <v>1</v>
      </c>
      <c r="F134" s="2">
        <f t="shared" si="4"/>
        <v>0</v>
      </c>
      <c r="G134" s="7">
        <f t="shared" si="5"/>
        <v>3.3711703527677059</v>
      </c>
    </row>
    <row r="135" spans="1:7" ht="16" thickBot="1">
      <c r="A135" s="4">
        <v>128</v>
      </c>
      <c r="B135" s="4">
        <v>22.432662304834071</v>
      </c>
      <c r="C135" s="4">
        <v>12.646528350715769</v>
      </c>
      <c r="E135" s="2">
        <f t="shared" si="3"/>
        <v>1</v>
      </c>
      <c r="F135" s="2">
        <f t="shared" si="4"/>
        <v>0</v>
      </c>
      <c r="G135" s="7">
        <f t="shared" si="5"/>
        <v>9.7861339541183021</v>
      </c>
    </row>
    <row r="136" spans="1:7" ht="16" thickBot="1">
      <c r="A136" s="4">
        <v>129</v>
      </c>
      <c r="B136" s="4">
        <v>24.559208563308058</v>
      </c>
      <c r="C136" s="4">
        <v>20.445166648843845</v>
      </c>
      <c r="E136" s="2">
        <f t="shared" ref="E136:E199" si="6">IF(B136&gt;C136, 1, 0)</f>
        <v>1</v>
      </c>
      <c r="F136" s="2">
        <f t="shared" ref="F136:F199" si="7">IF(B136&lt;C136, 1, 0)</f>
        <v>0</v>
      </c>
      <c r="G136" s="7">
        <f t="shared" ref="G136:G199" si="8">IF(B136&gt;C136,B136-C136,C136-B136)</f>
        <v>4.1140419144642131</v>
      </c>
    </row>
    <row r="137" spans="1:7" ht="16" thickBot="1">
      <c r="A137" s="4">
        <v>130</v>
      </c>
      <c r="B137" s="4">
        <v>24.51778471300748</v>
      </c>
      <c r="C137" s="4">
        <v>19.683075852108953</v>
      </c>
      <c r="E137" s="2">
        <f t="shared" si="6"/>
        <v>1</v>
      </c>
      <c r="F137" s="2">
        <f t="shared" si="7"/>
        <v>0</v>
      </c>
      <c r="G137" s="7">
        <f t="shared" si="8"/>
        <v>4.8347088608985267</v>
      </c>
    </row>
    <row r="138" spans="1:7" ht="16" thickBot="1">
      <c r="A138" s="4">
        <v>131</v>
      </c>
      <c r="B138" s="4">
        <v>28.663695031856431</v>
      </c>
      <c r="C138" s="4">
        <v>24.23586375600771</v>
      </c>
      <c r="E138" s="2">
        <f t="shared" si="6"/>
        <v>1</v>
      </c>
      <c r="F138" s="2">
        <f t="shared" si="7"/>
        <v>0</v>
      </c>
      <c r="G138" s="7">
        <f t="shared" si="8"/>
        <v>4.427831275848721</v>
      </c>
    </row>
    <row r="139" spans="1:7" ht="16" thickBot="1">
      <c r="A139" s="4">
        <v>132</v>
      </c>
      <c r="B139" s="4">
        <v>22.256937815334364</v>
      </c>
      <c r="C139" s="4">
        <v>21.339991108695191</v>
      </c>
      <c r="E139" s="2">
        <f t="shared" si="6"/>
        <v>1</v>
      </c>
      <c r="F139" s="2">
        <f t="shared" si="7"/>
        <v>0</v>
      </c>
      <c r="G139" s="7">
        <f t="shared" si="8"/>
        <v>0.91694670663917321</v>
      </c>
    </row>
    <row r="140" spans="1:7" ht="16" thickBot="1">
      <c r="A140" s="4">
        <v>133</v>
      </c>
      <c r="B140" s="4">
        <v>20.143737033073112</v>
      </c>
      <c r="C140" s="4">
        <v>20.05500417048215</v>
      </c>
      <c r="E140" s="2">
        <f t="shared" si="6"/>
        <v>1</v>
      </c>
      <c r="F140" s="2">
        <f t="shared" si="7"/>
        <v>0</v>
      </c>
      <c r="G140" s="7">
        <f t="shared" si="8"/>
        <v>8.8732862590962469E-2</v>
      </c>
    </row>
    <row r="141" spans="1:7" ht="16" thickBot="1">
      <c r="A141" s="4">
        <v>134</v>
      </c>
      <c r="B141" s="4">
        <v>23.863733147695264</v>
      </c>
      <c r="C141" s="4">
        <v>27.382324510766086</v>
      </c>
      <c r="E141" s="2">
        <f t="shared" si="6"/>
        <v>0</v>
      </c>
      <c r="F141" s="2">
        <f t="shared" si="7"/>
        <v>1</v>
      </c>
      <c r="G141" s="7">
        <f t="shared" si="8"/>
        <v>3.5185913630708221</v>
      </c>
    </row>
    <row r="142" spans="1:7" ht="16" thickBot="1">
      <c r="A142" s="4">
        <v>135</v>
      </c>
      <c r="B142" s="4">
        <v>11.598995899044052</v>
      </c>
      <c r="C142" s="4">
        <v>19.736772695031249</v>
      </c>
      <c r="E142" s="2">
        <f t="shared" si="6"/>
        <v>0</v>
      </c>
      <c r="F142" s="2">
        <f t="shared" si="7"/>
        <v>1</v>
      </c>
      <c r="G142" s="7">
        <f t="shared" si="8"/>
        <v>8.1377767959871967</v>
      </c>
    </row>
    <row r="143" spans="1:7" ht="16" thickBot="1">
      <c r="A143" s="4">
        <v>136</v>
      </c>
      <c r="B143" s="4">
        <v>26.971062299614445</v>
      </c>
      <c r="C143" s="4">
        <v>21.068541744727508</v>
      </c>
      <c r="E143" s="2">
        <f t="shared" si="6"/>
        <v>1</v>
      </c>
      <c r="F143" s="2">
        <f t="shared" si="7"/>
        <v>0</v>
      </c>
      <c r="G143" s="7">
        <f t="shared" si="8"/>
        <v>5.9025205548869373</v>
      </c>
    </row>
    <row r="144" spans="1:7" ht="16" thickBot="1">
      <c r="A144" s="4">
        <v>137</v>
      </c>
      <c r="B144" s="4">
        <v>30.069924927384374</v>
      </c>
      <c r="C144" s="4">
        <v>32.822251172476506</v>
      </c>
      <c r="E144" s="2">
        <f t="shared" si="6"/>
        <v>0</v>
      </c>
      <c r="F144" s="2">
        <f t="shared" si="7"/>
        <v>1</v>
      </c>
      <c r="G144" s="7">
        <f t="shared" si="8"/>
        <v>2.7523262450921315</v>
      </c>
    </row>
    <row r="145" spans="1:7" ht="16" thickBot="1">
      <c r="A145" s="4">
        <v>138</v>
      </c>
      <c r="B145" s="4">
        <v>28.51437286560121</v>
      </c>
      <c r="C145" s="4">
        <v>25.605625673845687</v>
      </c>
      <c r="E145" s="2">
        <f t="shared" si="6"/>
        <v>1</v>
      </c>
      <c r="F145" s="2">
        <f t="shared" si="7"/>
        <v>0</v>
      </c>
      <c r="G145" s="7">
        <f t="shared" si="8"/>
        <v>2.9087471917555234</v>
      </c>
    </row>
    <row r="146" spans="1:7" ht="16" thickBot="1">
      <c r="A146" s="4">
        <v>139</v>
      </c>
      <c r="B146" s="4">
        <v>35.465504974436101</v>
      </c>
      <c r="C146" s="4">
        <v>17.076916251024805</v>
      </c>
      <c r="E146" s="2">
        <f t="shared" si="6"/>
        <v>1</v>
      </c>
      <c r="F146" s="2">
        <f t="shared" si="7"/>
        <v>0</v>
      </c>
      <c r="G146" s="7">
        <f t="shared" si="8"/>
        <v>18.388588723411296</v>
      </c>
    </row>
    <row r="147" spans="1:7" ht="16" thickBot="1">
      <c r="A147" s="4">
        <v>140</v>
      </c>
      <c r="B147" s="4">
        <v>22.377073951694442</v>
      </c>
      <c r="C147" s="4">
        <v>19.892414209628082</v>
      </c>
      <c r="E147" s="2">
        <f t="shared" si="6"/>
        <v>1</v>
      </c>
      <c r="F147" s="2">
        <f t="shared" si="7"/>
        <v>0</v>
      </c>
      <c r="G147" s="7">
        <f t="shared" si="8"/>
        <v>2.4846597420663592</v>
      </c>
    </row>
    <row r="148" spans="1:7" ht="16" thickBot="1">
      <c r="A148" s="4">
        <v>141</v>
      </c>
      <c r="B148" s="4">
        <v>25.210712231747923</v>
      </c>
      <c r="C148" s="4">
        <v>18.338171059401922</v>
      </c>
      <c r="E148" s="2">
        <f t="shared" si="6"/>
        <v>1</v>
      </c>
      <c r="F148" s="2">
        <f t="shared" si="7"/>
        <v>0</v>
      </c>
      <c r="G148" s="7">
        <f t="shared" si="8"/>
        <v>6.8725411723460006</v>
      </c>
    </row>
    <row r="149" spans="1:7" ht="16" thickBot="1">
      <c r="A149" s="4">
        <v>142</v>
      </c>
      <c r="B149" s="4">
        <v>16.764250353774173</v>
      </c>
      <c r="C149" s="4">
        <v>33.026451902322776</v>
      </c>
      <c r="E149" s="2">
        <f t="shared" si="6"/>
        <v>0</v>
      </c>
      <c r="F149" s="2">
        <f t="shared" si="7"/>
        <v>1</v>
      </c>
      <c r="G149" s="7">
        <f t="shared" si="8"/>
        <v>16.262201548548603</v>
      </c>
    </row>
    <row r="150" spans="1:7" ht="16" thickBot="1">
      <c r="A150" s="4">
        <v>143</v>
      </c>
      <c r="B150" s="4">
        <v>6.4779049237361832</v>
      </c>
      <c r="C150" s="4">
        <v>21.409704503536503</v>
      </c>
      <c r="E150" s="2">
        <f t="shared" si="6"/>
        <v>0</v>
      </c>
      <c r="F150" s="2">
        <f t="shared" si="7"/>
        <v>1</v>
      </c>
      <c r="G150" s="7">
        <f t="shared" si="8"/>
        <v>14.93179957980032</v>
      </c>
    </row>
    <row r="151" spans="1:7" ht="16" thickBot="1">
      <c r="A151" s="4">
        <v>144</v>
      </c>
      <c r="B151" s="4">
        <v>27.892127512335044</v>
      </c>
      <c r="C151" s="4">
        <v>28.693921999892776</v>
      </c>
      <c r="E151" s="2">
        <f t="shared" si="6"/>
        <v>0</v>
      </c>
      <c r="F151" s="2">
        <f t="shared" si="7"/>
        <v>1</v>
      </c>
      <c r="G151" s="7">
        <f t="shared" si="8"/>
        <v>0.80179448755773208</v>
      </c>
    </row>
    <row r="152" spans="1:7" ht="16" thickBot="1">
      <c r="A152" s="4">
        <v>145</v>
      </c>
      <c r="B152" s="4">
        <v>23.143956011254527</v>
      </c>
      <c r="C152" s="4">
        <v>24.197652866311813</v>
      </c>
      <c r="E152" s="2">
        <f t="shared" si="6"/>
        <v>0</v>
      </c>
      <c r="F152" s="2">
        <f t="shared" si="7"/>
        <v>1</v>
      </c>
      <c r="G152" s="7">
        <f t="shared" si="8"/>
        <v>1.0536968550572858</v>
      </c>
    </row>
    <row r="153" spans="1:7" ht="16" thickBot="1">
      <c r="A153" s="4">
        <v>146</v>
      </c>
      <c r="B153" s="4">
        <v>20.002602207618416</v>
      </c>
      <c r="C153" s="4">
        <v>27.093417297264704</v>
      </c>
      <c r="E153" s="2">
        <f t="shared" si="6"/>
        <v>0</v>
      </c>
      <c r="F153" s="2">
        <f t="shared" si="7"/>
        <v>1</v>
      </c>
      <c r="G153" s="7">
        <f t="shared" si="8"/>
        <v>7.0908150896462878</v>
      </c>
    </row>
    <row r="154" spans="1:7" ht="16" thickBot="1">
      <c r="A154" s="4">
        <v>147</v>
      </c>
      <c r="B154" s="4">
        <v>15.091484711124385</v>
      </c>
      <c r="C154" s="4">
        <v>33.687558870400039</v>
      </c>
      <c r="E154" s="2">
        <f t="shared" si="6"/>
        <v>0</v>
      </c>
      <c r="F154" s="2">
        <f t="shared" si="7"/>
        <v>1</v>
      </c>
      <c r="G154" s="7">
        <f t="shared" si="8"/>
        <v>18.596074159275652</v>
      </c>
    </row>
    <row r="155" spans="1:7" ht="16" thickBot="1">
      <c r="A155" s="4">
        <v>148</v>
      </c>
      <c r="B155" s="4">
        <v>20.373833870857005</v>
      </c>
      <c r="C155" s="4">
        <v>29.094160632254116</v>
      </c>
      <c r="E155" s="2">
        <f t="shared" si="6"/>
        <v>0</v>
      </c>
      <c r="F155" s="2">
        <f t="shared" si="7"/>
        <v>1</v>
      </c>
      <c r="G155" s="7">
        <f t="shared" si="8"/>
        <v>8.7203267613971107</v>
      </c>
    </row>
    <row r="156" spans="1:7" ht="16" thickBot="1">
      <c r="A156" s="4">
        <v>149</v>
      </c>
      <c r="B156" s="4">
        <v>20.661611468713918</v>
      </c>
      <c r="C156" s="4">
        <v>13.467830110293624</v>
      </c>
      <c r="E156" s="2">
        <f t="shared" si="6"/>
        <v>1</v>
      </c>
      <c r="F156" s="2">
        <f t="shared" si="7"/>
        <v>0</v>
      </c>
      <c r="G156" s="7">
        <f t="shared" si="8"/>
        <v>7.1937813584202939</v>
      </c>
    </row>
    <row r="157" spans="1:7" ht="16" thickBot="1">
      <c r="A157" s="4">
        <v>150</v>
      </c>
      <c r="B157" s="4">
        <v>3.8678651178473515</v>
      </c>
      <c r="C157" s="4">
        <v>19.905694107390303</v>
      </c>
      <c r="E157" s="2">
        <f t="shared" si="6"/>
        <v>0</v>
      </c>
      <c r="F157" s="2">
        <f t="shared" si="7"/>
        <v>1</v>
      </c>
      <c r="G157" s="7">
        <f t="shared" si="8"/>
        <v>16.037828989542952</v>
      </c>
    </row>
    <row r="158" spans="1:7" ht="16" thickBot="1">
      <c r="A158" s="4">
        <v>151</v>
      </c>
      <c r="B158" s="4">
        <v>36.682410694357742</v>
      </c>
      <c r="C158" s="4">
        <v>14.811117983484467</v>
      </c>
      <c r="E158" s="2">
        <f t="shared" si="6"/>
        <v>1</v>
      </c>
      <c r="F158" s="2">
        <f t="shared" si="7"/>
        <v>0</v>
      </c>
      <c r="G158" s="7">
        <f t="shared" si="8"/>
        <v>21.871292710873277</v>
      </c>
    </row>
    <row r="159" spans="1:7" ht="16" thickBot="1">
      <c r="A159" s="4">
        <v>152</v>
      </c>
      <c r="B159" s="4">
        <v>16.826539613565842</v>
      </c>
      <c r="C159" s="4">
        <v>23.535926015097349</v>
      </c>
      <c r="E159" s="2">
        <f t="shared" si="6"/>
        <v>0</v>
      </c>
      <c r="F159" s="2">
        <f t="shared" si="7"/>
        <v>1</v>
      </c>
      <c r="G159" s="7">
        <f t="shared" si="8"/>
        <v>6.709386401531507</v>
      </c>
    </row>
    <row r="160" spans="1:7" ht="16" thickBot="1">
      <c r="A160" s="4">
        <v>153</v>
      </c>
      <c r="B160" s="4">
        <v>26.652728972710214</v>
      </c>
      <c r="C160" s="4">
        <v>11.18976282662714</v>
      </c>
      <c r="E160" s="2">
        <f t="shared" si="6"/>
        <v>1</v>
      </c>
      <c r="F160" s="2">
        <f t="shared" si="7"/>
        <v>0</v>
      </c>
      <c r="G160" s="7">
        <f t="shared" si="8"/>
        <v>15.462966146083074</v>
      </c>
    </row>
    <row r="161" spans="1:7" ht="16" thickBot="1">
      <c r="A161" s="4">
        <v>154</v>
      </c>
      <c r="B161" s="4">
        <v>28.012498537242589</v>
      </c>
      <c r="C161" s="4">
        <v>32.05242967375375</v>
      </c>
      <c r="E161" s="2">
        <f t="shared" si="6"/>
        <v>0</v>
      </c>
      <c r="F161" s="2">
        <f t="shared" si="7"/>
        <v>1</v>
      </c>
      <c r="G161" s="7">
        <f t="shared" si="8"/>
        <v>4.0399311365111608</v>
      </c>
    </row>
    <row r="162" spans="1:7" ht="16" thickBot="1">
      <c r="A162" s="4">
        <v>155</v>
      </c>
      <c r="B162" s="4">
        <v>20.293068576059632</v>
      </c>
      <c r="C162" s="4">
        <v>26.27751841826462</v>
      </c>
      <c r="E162" s="2">
        <f t="shared" si="6"/>
        <v>0</v>
      </c>
      <c r="F162" s="2">
        <f t="shared" si="7"/>
        <v>1</v>
      </c>
      <c r="G162" s="7">
        <f t="shared" si="8"/>
        <v>5.9844498422049881</v>
      </c>
    </row>
    <row r="163" spans="1:7" ht="16" thickBot="1">
      <c r="A163" s="4">
        <v>156</v>
      </c>
      <c r="B163" s="4">
        <v>22.568580955630924</v>
      </c>
      <c r="C163" s="4">
        <v>21.650663156607283</v>
      </c>
      <c r="E163" s="2">
        <f t="shared" si="6"/>
        <v>1</v>
      </c>
      <c r="F163" s="2">
        <f t="shared" si="7"/>
        <v>0</v>
      </c>
      <c r="G163" s="7">
        <f t="shared" si="8"/>
        <v>0.91791779902364112</v>
      </c>
    </row>
    <row r="164" spans="1:7" ht="16" thickBot="1">
      <c r="A164" s="4">
        <v>157</v>
      </c>
      <c r="B164" s="4">
        <v>10.023413977977251</v>
      </c>
      <c r="C164" s="4">
        <v>22.115819920296662</v>
      </c>
      <c r="E164" s="2">
        <f t="shared" si="6"/>
        <v>0</v>
      </c>
      <c r="F164" s="2">
        <f t="shared" si="7"/>
        <v>1</v>
      </c>
      <c r="G164" s="7">
        <f t="shared" si="8"/>
        <v>12.092405942319411</v>
      </c>
    </row>
    <row r="165" spans="1:7" ht="16" thickBot="1">
      <c r="A165" s="4">
        <v>158</v>
      </c>
      <c r="B165" s="4">
        <v>14.458970308893507</v>
      </c>
      <c r="C165" s="4">
        <v>20.21418216243698</v>
      </c>
      <c r="E165" s="2">
        <f t="shared" si="6"/>
        <v>0</v>
      </c>
      <c r="F165" s="2">
        <f t="shared" si="7"/>
        <v>1</v>
      </c>
      <c r="G165" s="7">
        <f t="shared" si="8"/>
        <v>5.7552118535434733</v>
      </c>
    </row>
    <row r="166" spans="1:7" ht="16" thickBot="1">
      <c r="A166" s="4">
        <v>159</v>
      </c>
      <c r="B166" s="4">
        <v>29.803772798996146</v>
      </c>
      <c r="C166" s="4">
        <v>32.732767065537757</v>
      </c>
      <c r="E166" s="2">
        <f t="shared" si="6"/>
        <v>0</v>
      </c>
      <c r="F166" s="2">
        <f t="shared" si="7"/>
        <v>1</v>
      </c>
      <c r="G166" s="7">
        <f t="shared" si="8"/>
        <v>2.9289942665416113</v>
      </c>
    </row>
    <row r="167" spans="1:7" ht="16" thickBot="1">
      <c r="A167" s="4">
        <v>160</v>
      </c>
      <c r="B167" s="4">
        <v>30.667886554200813</v>
      </c>
      <c r="C167" s="4">
        <v>23.933697314575532</v>
      </c>
      <c r="E167" s="2">
        <f t="shared" si="6"/>
        <v>1</v>
      </c>
      <c r="F167" s="2">
        <f t="shared" si="7"/>
        <v>0</v>
      </c>
      <c r="G167" s="7">
        <f t="shared" si="8"/>
        <v>6.7341892396252803</v>
      </c>
    </row>
    <row r="168" spans="1:7" ht="16" thickBot="1">
      <c r="A168" s="4">
        <v>161</v>
      </c>
      <c r="B168" s="4">
        <v>22.957287838324593</v>
      </c>
      <c r="C168" s="4">
        <v>36.858010867240388</v>
      </c>
      <c r="E168" s="2">
        <f t="shared" si="6"/>
        <v>0</v>
      </c>
      <c r="F168" s="2">
        <f t="shared" si="7"/>
        <v>1</v>
      </c>
      <c r="G168" s="7">
        <f t="shared" si="8"/>
        <v>13.900723028915795</v>
      </c>
    </row>
    <row r="169" spans="1:7" ht="16" thickBot="1">
      <c r="A169" s="4">
        <v>162</v>
      </c>
      <c r="B169" s="4">
        <v>19.201301814903601</v>
      </c>
      <c r="C169" s="4">
        <v>19.93469529635103</v>
      </c>
      <c r="E169" s="2">
        <f t="shared" si="6"/>
        <v>0</v>
      </c>
      <c r="F169" s="2">
        <f t="shared" si="7"/>
        <v>1</v>
      </c>
      <c r="G169" s="7">
        <f t="shared" si="8"/>
        <v>0.733393481447429</v>
      </c>
    </row>
    <row r="170" spans="1:7" ht="16" thickBot="1">
      <c r="A170" s="4">
        <v>163</v>
      </c>
      <c r="B170" s="4">
        <v>15.152073086396564</v>
      </c>
      <c r="C170" s="4">
        <v>34.26239175406883</v>
      </c>
      <c r="E170" s="2">
        <f t="shared" si="6"/>
        <v>0</v>
      </c>
      <c r="F170" s="2">
        <f t="shared" si="7"/>
        <v>1</v>
      </c>
      <c r="G170" s="7">
        <f t="shared" si="8"/>
        <v>19.110318667672267</v>
      </c>
    </row>
    <row r="171" spans="1:7" ht="16" thickBot="1">
      <c r="A171" s="4">
        <v>164</v>
      </c>
      <c r="B171" s="4">
        <v>19.322301247819002</v>
      </c>
      <c r="C171" s="4">
        <v>35.681834454505584</v>
      </c>
      <c r="E171" s="2">
        <f t="shared" si="6"/>
        <v>0</v>
      </c>
      <c r="F171" s="2">
        <f t="shared" si="7"/>
        <v>1</v>
      </c>
      <c r="G171" s="7">
        <f t="shared" si="8"/>
        <v>16.359533206686582</v>
      </c>
    </row>
    <row r="172" spans="1:7" ht="16" thickBot="1">
      <c r="A172" s="4">
        <v>165</v>
      </c>
      <c r="B172" s="4">
        <v>36.940894322456757</v>
      </c>
      <c r="C172" s="4">
        <v>24.566162903304285</v>
      </c>
      <c r="E172" s="2">
        <f t="shared" si="6"/>
        <v>1</v>
      </c>
      <c r="F172" s="2">
        <f t="shared" si="7"/>
        <v>0</v>
      </c>
      <c r="G172" s="7">
        <f t="shared" si="8"/>
        <v>12.374731419152472</v>
      </c>
    </row>
    <row r="173" spans="1:7" ht="16" thickBot="1">
      <c r="A173" s="4">
        <v>166</v>
      </c>
      <c r="B173" s="4">
        <v>31.841827380096195</v>
      </c>
      <c r="C173" s="4">
        <v>23.983404872389048</v>
      </c>
      <c r="E173" s="2">
        <f t="shared" si="6"/>
        <v>1</v>
      </c>
      <c r="F173" s="2">
        <f t="shared" si="7"/>
        <v>0</v>
      </c>
      <c r="G173" s="7">
        <f t="shared" si="8"/>
        <v>7.8584225077071466</v>
      </c>
    </row>
    <row r="174" spans="1:7" ht="16" thickBot="1">
      <c r="A174" s="4">
        <v>167</v>
      </c>
      <c r="B174" s="4">
        <v>19.652973791526026</v>
      </c>
      <c r="C174" s="4">
        <v>32.705273548733857</v>
      </c>
      <c r="E174" s="2">
        <f t="shared" si="6"/>
        <v>0</v>
      </c>
      <c r="F174" s="2">
        <f t="shared" si="7"/>
        <v>1</v>
      </c>
      <c r="G174" s="7">
        <f t="shared" si="8"/>
        <v>13.05229975720783</v>
      </c>
    </row>
    <row r="175" spans="1:7" ht="16" thickBot="1">
      <c r="A175" s="4">
        <v>168</v>
      </c>
      <c r="B175" s="4">
        <v>24.884021611590711</v>
      </c>
      <c r="C175" s="4">
        <v>18.487317390024664</v>
      </c>
      <c r="E175" s="2">
        <f t="shared" si="6"/>
        <v>1</v>
      </c>
      <c r="F175" s="2">
        <f t="shared" si="7"/>
        <v>0</v>
      </c>
      <c r="G175" s="7">
        <f t="shared" si="8"/>
        <v>6.396704221566047</v>
      </c>
    </row>
    <row r="176" spans="1:7" ht="16" thickBot="1">
      <c r="A176" s="4">
        <v>169</v>
      </c>
      <c r="B176" s="4">
        <v>25.258672846107771</v>
      </c>
      <c r="C176" s="4">
        <v>23.416751642061236</v>
      </c>
      <c r="E176" s="2">
        <f t="shared" si="6"/>
        <v>1</v>
      </c>
      <c r="F176" s="2">
        <f t="shared" si="7"/>
        <v>0</v>
      </c>
      <c r="G176" s="7">
        <f t="shared" si="8"/>
        <v>1.8419212040465354</v>
      </c>
    </row>
    <row r="177" spans="1:7" ht="16" thickBot="1">
      <c r="A177" s="4">
        <v>170</v>
      </c>
      <c r="B177" s="4">
        <v>20.442593125678396</v>
      </c>
      <c r="C177" s="4">
        <v>14.125533681231591</v>
      </c>
      <c r="E177" s="2">
        <f t="shared" si="6"/>
        <v>1</v>
      </c>
      <c r="F177" s="2">
        <f t="shared" si="7"/>
        <v>0</v>
      </c>
      <c r="G177" s="7">
        <f t="shared" si="8"/>
        <v>6.3170594444468051</v>
      </c>
    </row>
    <row r="178" spans="1:7" ht="16" thickBot="1">
      <c r="A178" s="4">
        <v>171</v>
      </c>
      <c r="B178" s="4">
        <v>21.667305830189338</v>
      </c>
      <c r="C178" s="4">
        <v>16.897819972554117</v>
      </c>
      <c r="E178" s="2">
        <f t="shared" si="6"/>
        <v>1</v>
      </c>
      <c r="F178" s="2">
        <f t="shared" si="7"/>
        <v>0</v>
      </c>
      <c r="G178" s="7">
        <f t="shared" si="8"/>
        <v>4.769485857635221</v>
      </c>
    </row>
    <row r="179" spans="1:7" ht="16" thickBot="1">
      <c r="A179" s="4">
        <v>172</v>
      </c>
      <c r="B179" s="4">
        <v>20.519952265689078</v>
      </c>
      <c r="C179" s="4">
        <v>20.064282704594536</v>
      </c>
      <c r="E179" s="2">
        <f t="shared" si="6"/>
        <v>1</v>
      </c>
      <c r="F179" s="2">
        <f t="shared" si="7"/>
        <v>0</v>
      </c>
      <c r="G179" s="7">
        <f t="shared" si="8"/>
        <v>0.45566956109454182</v>
      </c>
    </row>
    <row r="180" spans="1:7" ht="16" thickBot="1">
      <c r="A180" s="4">
        <v>173</v>
      </c>
      <c r="B180" s="4">
        <v>37.64549102666782</v>
      </c>
      <c r="C180" s="4">
        <v>25.394749863235884</v>
      </c>
      <c r="E180" s="2">
        <f t="shared" si="6"/>
        <v>1</v>
      </c>
      <c r="F180" s="2">
        <f t="shared" si="7"/>
        <v>0</v>
      </c>
      <c r="G180" s="7">
        <f t="shared" si="8"/>
        <v>12.250741163431936</v>
      </c>
    </row>
    <row r="181" spans="1:7" ht="16" thickBot="1">
      <c r="A181" s="4">
        <v>174</v>
      </c>
      <c r="B181" s="4">
        <v>24.253843700765071</v>
      </c>
      <c r="C181" s="4">
        <v>16.864042510474913</v>
      </c>
      <c r="E181" s="2">
        <f t="shared" si="6"/>
        <v>1</v>
      </c>
      <c r="F181" s="2">
        <f t="shared" si="7"/>
        <v>0</v>
      </c>
      <c r="G181" s="7">
        <f t="shared" si="8"/>
        <v>7.3898011902901573</v>
      </c>
    </row>
    <row r="182" spans="1:7" ht="16" thickBot="1">
      <c r="A182" s="4">
        <v>175</v>
      </c>
      <c r="B182" s="4">
        <v>20.465440283143291</v>
      </c>
      <c r="C182" s="4">
        <v>18.573304191564038</v>
      </c>
      <c r="E182" s="2">
        <f t="shared" si="6"/>
        <v>1</v>
      </c>
      <c r="F182" s="2">
        <f t="shared" si="7"/>
        <v>0</v>
      </c>
      <c r="G182" s="7">
        <f t="shared" si="8"/>
        <v>1.8921360915792533</v>
      </c>
    </row>
    <row r="183" spans="1:7" ht="16" thickBot="1">
      <c r="A183" s="4">
        <v>176</v>
      </c>
      <c r="B183" s="4">
        <v>20.597612933034213</v>
      </c>
      <c r="C183" s="4">
        <v>22.481768157323419</v>
      </c>
      <c r="E183" s="2">
        <f t="shared" si="6"/>
        <v>0</v>
      </c>
      <c r="F183" s="2">
        <f t="shared" si="7"/>
        <v>1</v>
      </c>
      <c r="G183" s="7">
        <f t="shared" si="8"/>
        <v>1.8841552242892057</v>
      </c>
    </row>
    <row r="184" spans="1:7" ht="16" thickBot="1">
      <c r="A184" s="4">
        <v>177</v>
      </c>
      <c r="B184" s="4">
        <v>21.538376544777062</v>
      </c>
      <c r="C184" s="4">
        <v>27.677574395412403</v>
      </c>
      <c r="E184" s="2">
        <f t="shared" si="6"/>
        <v>0</v>
      </c>
      <c r="F184" s="2">
        <f t="shared" si="7"/>
        <v>1</v>
      </c>
      <c r="G184" s="7">
        <f t="shared" si="8"/>
        <v>6.1391978506353411</v>
      </c>
    </row>
    <row r="185" spans="1:7" ht="16" thickBot="1">
      <c r="A185" s="4">
        <v>178</v>
      </c>
      <c r="B185" s="4">
        <v>18.998706009424858</v>
      </c>
      <c r="C185" s="4">
        <v>22.640827396981123</v>
      </c>
      <c r="E185" s="2">
        <f t="shared" si="6"/>
        <v>0</v>
      </c>
      <c r="F185" s="2">
        <f t="shared" si="7"/>
        <v>1</v>
      </c>
      <c r="G185" s="7">
        <f t="shared" si="8"/>
        <v>3.6421213875562657</v>
      </c>
    </row>
    <row r="186" spans="1:7" ht="16" thickBot="1">
      <c r="A186" s="4">
        <v>179</v>
      </c>
      <c r="B186" s="4">
        <v>20.844240472114027</v>
      </c>
      <c r="C186" s="4">
        <v>30.480164728631991</v>
      </c>
      <c r="E186" s="2">
        <f t="shared" si="6"/>
        <v>0</v>
      </c>
      <c r="F186" s="2">
        <f t="shared" si="7"/>
        <v>1</v>
      </c>
      <c r="G186" s="7">
        <f t="shared" si="8"/>
        <v>9.6359242565179635</v>
      </c>
    </row>
    <row r="187" spans="1:7" ht="16" thickBot="1">
      <c r="A187" s="4">
        <v>180</v>
      </c>
      <c r="B187" s="4">
        <v>15.382152501709299</v>
      </c>
      <c r="C187" s="4">
        <v>21.567557037564519</v>
      </c>
      <c r="E187" s="2">
        <f t="shared" si="6"/>
        <v>0</v>
      </c>
      <c r="F187" s="2">
        <f t="shared" si="7"/>
        <v>1</v>
      </c>
      <c r="G187" s="7">
        <f t="shared" si="8"/>
        <v>6.1854045358552199</v>
      </c>
    </row>
    <row r="188" spans="1:7" ht="16" thickBot="1">
      <c r="A188" s="4">
        <v>181</v>
      </c>
      <c r="B188" s="4">
        <v>20.520847090137501</v>
      </c>
      <c r="C188" s="4">
        <v>36.989628160683033</v>
      </c>
      <c r="E188" s="2">
        <f t="shared" si="6"/>
        <v>0</v>
      </c>
      <c r="F188" s="2">
        <f t="shared" si="7"/>
        <v>1</v>
      </c>
      <c r="G188" s="7">
        <f t="shared" si="8"/>
        <v>16.468781070545532</v>
      </c>
    </row>
    <row r="189" spans="1:7" ht="16" thickBot="1">
      <c r="A189" s="4">
        <v>182</v>
      </c>
      <c r="B189" s="4">
        <v>19.371407008630147</v>
      </c>
      <c r="C189" s="4">
        <v>30.096864642057195</v>
      </c>
      <c r="E189" s="2">
        <f t="shared" si="6"/>
        <v>0</v>
      </c>
      <c r="F189" s="2">
        <f t="shared" si="7"/>
        <v>1</v>
      </c>
      <c r="G189" s="7">
        <f t="shared" si="8"/>
        <v>10.725457633427048</v>
      </c>
    </row>
    <row r="190" spans="1:7" ht="16" thickBot="1">
      <c r="A190" s="4">
        <v>183</v>
      </c>
      <c r="B190" s="4">
        <v>24.950105911023932</v>
      </c>
      <c r="C190" s="4">
        <v>22.192010193292987</v>
      </c>
      <c r="E190" s="2">
        <f t="shared" si="6"/>
        <v>1</v>
      </c>
      <c r="F190" s="2">
        <f t="shared" si="7"/>
        <v>0</v>
      </c>
      <c r="G190" s="7">
        <f t="shared" si="8"/>
        <v>2.7580957177309458</v>
      </c>
    </row>
    <row r="191" spans="1:7" ht="16" thickBot="1">
      <c r="A191" s="4">
        <v>184</v>
      </c>
      <c r="B191" s="4">
        <v>29.957504926888692</v>
      </c>
      <c r="C191" s="4">
        <v>26.555127322754092</v>
      </c>
      <c r="E191" s="2">
        <f t="shared" si="6"/>
        <v>1</v>
      </c>
      <c r="F191" s="2">
        <f t="shared" si="7"/>
        <v>0</v>
      </c>
      <c r="G191" s="7">
        <f t="shared" si="8"/>
        <v>3.4023776041345997</v>
      </c>
    </row>
    <row r="192" spans="1:7" ht="16" thickBot="1">
      <c r="A192" s="4">
        <v>185</v>
      </c>
      <c r="B192" s="4">
        <v>21.156066380074218</v>
      </c>
      <c r="C192" s="4">
        <v>15.815852545870321</v>
      </c>
      <c r="E192" s="2">
        <f t="shared" si="6"/>
        <v>1</v>
      </c>
      <c r="F192" s="2">
        <f t="shared" si="7"/>
        <v>0</v>
      </c>
      <c r="G192" s="7">
        <f t="shared" si="8"/>
        <v>5.3402138342038974</v>
      </c>
    </row>
    <row r="193" spans="1:7" ht="16" thickBot="1">
      <c r="A193" s="4">
        <v>186</v>
      </c>
      <c r="B193" s="4">
        <v>16.094018549310711</v>
      </c>
      <c r="C193" s="4">
        <v>20.339544112256686</v>
      </c>
      <c r="E193" s="2">
        <f t="shared" si="6"/>
        <v>0</v>
      </c>
      <c r="F193" s="2">
        <f t="shared" si="7"/>
        <v>1</v>
      </c>
      <c r="G193" s="7">
        <f t="shared" si="8"/>
        <v>4.2455255629459749</v>
      </c>
    </row>
    <row r="194" spans="1:7" ht="16" thickBot="1">
      <c r="A194" s="4">
        <v>187</v>
      </c>
      <c r="B194" s="4">
        <v>21.782287076120458</v>
      </c>
      <c r="C194" s="4">
        <v>27.255684350672716</v>
      </c>
      <c r="E194" s="2">
        <f t="shared" si="6"/>
        <v>0</v>
      </c>
      <c r="F194" s="2">
        <f t="shared" si="7"/>
        <v>1</v>
      </c>
      <c r="G194" s="7">
        <f t="shared" si="8"/>
        <v>5.4733972745522586</v>
      </c>
    </row>
    <row r="195" spans="1:7" ht="16" thickBot="1">
      <c r="A195" s="4">
        <v>188</v>
      </c>
      <c r="B195" s="4">
        <v>35.64666268128223</v>
      </c>
      <c r="C195" s="4">
        <v>30.617576130645563</v>
      </c>
      <c r="E195" s="2">
        <f t="shared" si="6"/>
        <v>1</v>
      </c>
      <c r="F195" s="2">
        <f t="shared" si="7"/>
        <v>0</v>
      </c>
      <c r="G195" s="7">
        <f t="shared" si="8"/>
        <v>5.0290865506366664</v>
      </c>
    </row>
    <row r="196" spans="1:7" ht="16" thickBot="1">
      <c r="A196" s="4">
        <v>189</v>
      </c>
      <c r="B196" s="4">
        <v>26.857947983219489</v>
      </c>
      <c r="C196" s="4">
        <v>19.940079482808127</v>
      </c>
      <c r="E196" s="2">
        <f t="shared" si="6"/>
        <v>1</v>
      </c>
      <c r="F196" s="2">
        <f t="shared" si="7"/>
        <v>0</v>
      </c>
      <c r="G196" s="7">
        <f t="shared" si="8"/>
        <v>6.9178685004113625</v>
      </c>
    </row>
    <row r="197" spans="1:7" ht="16" thickBot="1">
      <c r="A197" s="4">
        <v>190</v>
      </c>
      <c r="B197" s="4">
        <v>13.002055901134927</v>
      </c>
      <c r="C197" s="4">
        <v>18.937242810868788</v>
      </c>
      <c r="E197" s="2">
        <f t="shared" si="6"/>
        <v>0</v>
      </c>
      <c r="F197" s="2">
        <f t="shared" si="7"/>
        <v>1</v>
      </c>
      <c r="G197" s="7">
        <f t="shared" si="8"/>
        <v>5.9351869097338614</v>
      </c>
    </row>
    <row r="198" spans="1:7" ht="16" thickBot="1">
      <c r="A198" s="4">
        <v>191</v>
      </c>
      <c r="B198" s="4">
        <v>26.790801631945115</v>
      </c>
      <c r="C198" s="4">
        <v>22.976163407812134</v>
      </c>
      <c r="E198" s="2">
        <f t="shared" si="6"/>
        <v>1</v>
      </c>
      <c r="F198" s="2">
        <f t="shared" si="7"/>
        <v>0</v>
      </c>
      <c r="G198" s="7">
        <f t="shared" si="8"/>
        <v>3.814638224132981</v>
      </c>
    </row>
    <row r="199" spans="1:7" ht="16" thickBot="1">
      <c r="A199" s="4">
        <v>192</v>
      </c>
      <c r="B199" s="4">
        <v>22.910899227771555</v>
      </c>
      <c r="C199" s="4">
        <v>32.800172222987371</v>
      </c>
      <c r="E199" s="2">
        <f t="shared" si="6"/>
        <v>0</v>
      </c>
      <c r="F199" s="2">
        <f t="shared" si="7"/>
        <v>1</v>
      </c>
      <c r="G199" s="7">
        <f t="shared" si="8"/>
        <v>9.8892729952158156</v>
      </c>
    </row>
    <row r="200" spans="1:7" ht="16" thickBot="1">
      <c r="A200" s="4">
        <v>193</v>
      </c>
      <c r="B200" s="4">
        <v>27.293496166445848</v>
      </c>
      <c r="C200" s="4">
        <v>31.26538566887627</v>
      </c>
      <c r="E200" s="2">
        <f t="shared" ref="E200:E263" si="9">IF(B200&gt;C200, 1, 0)</f>
        <v>0</v>
      </c>
      <c r="F200" s="2">
        <f t="shared" ref="F200:F263" si="10">IF(B200&lt;C200, 1, 0)</f>
        <v>1</v>
      </c>
      <c r="G200" s="7">
        <f t="shared" ref="G200:G263" si="11">IF(B200&gt;C200,B200-C200,C200-B200)</f>
        <v>3.9718895024304217</v>
      </c>
    </row>
    <row r="201" spans="1:7" ht="16" thickBot="1">
      <c r="A201" s="4">
        <v>194</v>
      </c>
      <c r="B201" s="4">
        <v>28.759830416678923</v>
      </c>
      <c r="C201" s="4">
        <v>27.237371414022665</v>
      </c>
      <c r="E201" s="2">
        <f t="shared" si="9"/>
        <v>1</v>
      </c>
      <c r="F201" s="2">
        <f t="shared" si="10"/>
        <v>0</v>
      </c>
      <c r="G201" s="7">
        <f t="shared" si="11"/>
        <v>1.5224590026562588</v>
      </c>
    </row>
    <row r="202" spans="1:7" ht="16" thickBot="1">
      <c r="A202" s="4">
        <v>195</v>
      </c>
      <c r="B202" s="4">
        <v>14.504751630814596</v>
      </c>
      <c r="C202" s="4">
        <v>34.325635729631159</v>
      </c>
      <c r="E202" s="2">
        <f t="shared" si="9"/>
        <v>0</v>
      </c>
      <c r="F202" s="2">
        <f t="shared" si="10"/>
        <v>1</v>
      </c>
      <c r="G202" s="7">
        <f t="shared" si="11"/>
        <v>19.820884098816563</v>
      </c>
    </row>
    <row r="203" spans="1:7" ht="16" thickBot="1">
      <c r="A203" s="4">
        <v>196</v>
      </c>
      <c r="B203" s="4">
        <v>20.386446970633795</v>
      </c>
      <c r="C203" s="4">
        <v>15.87326877669728</v>
      </c>
      <c r="E203" s="2">
        <f t="shared" si="9"/>
        <v>1</v>
      </c>
      <c r="F203" s="2">
        <f t="shared" si="10"/>
        <v>0</v>
      </c>
      <c r="G203" s="7">
        <f t="shared" si="11"/>
        <v>4.5131781939365148</v>
      </c>
    </row>
    <row r="204" spans="1:7" ht="16" thickBot="1">
      <c r="A204" s="4">
        <v>197</v>
      </c>
      <c r="B204" s="4">
        <v>17.310802385985191</v>
      </c>
      <c r="C204" s="4">
        <v>24.324313152765964</v>
      </c>
      <c r="E204" s="2">
        <f t="shared" si="9"/>
        <v>0</v>
      </c>
      <c r="F204" s="2">
        <f t="shared" si="10"/>
        <v>1</v>
      </c>
      <c r="G204" s="7">
        <f t="shared" si="11"/>
        <v>7.0135107667807723</v>
      </c>
    </row>
    <row r="205" spans="1:7" ht="16" thickBot="1">
      <c r="A205" s="4">
        <v>198</v>
      </c>
      <c r="B205" s="4">
        <v>15.418102816601557</v>
      </c>
      <c r="C205" s="4">
        <v>24.580049042025394</v>
      </c>
      <c r="E205" s="2">
        <f t="shared" si="9"/>
        <v>0</v>
      </c>
      <c r="F205" s="2">
        <f t="shared" si="10"/>
        <v>1</v>
      </c>
      <c r="G205" s="7">
        <f t="shared" si="11"/>
        <v>9.1619462254238364</v>
      </c>
    </row>
    <row r="206" spans="1:7" ht="16" thickBot="1">
      <c r="A206" s="4">
        <v>199</v>
      </c>
      <c r="B206" s="4">
        <v>13.773422242513606</v>
      </c>
      <c r="C206" s="4">
        <v>17.582335310392288</v>
      </c>
      <c r="E206" s="2">
        <f t="shared" si="9"/>
        <v>0</v>
      </c>
      <c r="F206" s="2">
        <f t="shared" si="10"/>
        <v>1</v>
      </c>
      <c r="G206" s="7">
        <f t="shared" si="11"/>
        <v>3.8089130678786827</v>
      </c>
    </row>
    <row r="207" spans="1:7" ht="16" thickBot="1">
      <c r="A207" s="4">
        <v>200</v>
      </c>
      <c r="B207" s="4">
        <v>23.421675012213605</v>
      </c>
      <c r="C207" s="4">
        <v>23.416353547377032</v>
      </c>
      <c r="E207" s="2">
        <f t="shared" si="9"/>
        <v>1</v>
      </c>
      <c r="F207" s="2">
        <f t="shared" si="10"/>
        <v>0</v>
      </c>
      <c r="G207" s="7">
        <f t="shared" si="11"/>
        <v>5.3214648365731421E-3</v>
      </c>
    </row>
    <row r="208" spans="1:7" ht="16" thickBot="1">
      <c r="A208" s="4">
        <v>201</v>
      </c>
      <c r="B208" s="4">
        <v>38.107148227652189</v>
      </c>
      <c r="C208" s="4">
        <v>21.130457645499146</v>
      </c>
      <c r="E208" s="2">
        <f t="shared" si="9"/>
        <v>1</v>
      </c>
      <c r="F208" s="2">
        <f t="shared" si="10"/>
        <v>0</v>
      </c>
      <c r="G208" s="7">
        <f t="shared" si="11"/>
        <v>16.976690582153044</v>
      </c>
    </row>
    <row r="209" spans="1:7" ht="16" thickBot="1">
      <c r="A209" s="4">
        <v>202</v>
      </c>
      <c r="B209" s="4">
        <v>19.595596455192993</v>
      </c>
      <c r="C209" s="4">
        <v>20.885604055211882</v>
      </c>
      <c r="E209" s="2">
        <f t="shared" si="9"/>
        <v>0</v>
      </c>
      <c r="F209" s="2">
        <f t="shared" si="10"/>
        <v>1</v>
      </c>
      <c r="G209" s="7">
        <f t="shared" si="11"/>
        <v>1.2900076000188889</v>
      </c>
    </row>
    <row r="210" spans="1:7" ht="16" thickBot="1">
      <c r="A210" s="4">
        <v>203</v>
      </c>
      <c r="B210" s="4">
        <v>39.188612912374296</v>
      </c>
      <c r="C210" s="4">
        <v>10.732700563893596</v>
      </c>
      <c r="E210" s="2">
        <f t="shared" si="9"/>
        <v>1</v>
      </c>
      <c r="F210" s="2">
        <f t="shared" si="10"/>
        <v>0</v>
      </c>
      <c r="G210" s="7">
        <f t="shared" si="11"/>
        <v>28.455912348480702</v>
      </c>
    </row>
    <row r="211" spans="1:7" ht="16" thickBot="1">
      <c r="A211" s="4">
        <v>204</v>
      </c>
      <c r="B211" s="4">
        <v>31.024058346797339</v>
      </c>
      <c r="C211" s="4">
        <v>24.714615885066753</v>
      </c>
      <c r="E211" s="2">
        <f t="shared" si="9"/>
        <v>1</v>
      </c>
      <c r="F211" s="2">
        <f t="shared" si="10"/>
        <v>0</v>
      </c>
      <c r="G211" s="7">
        <f t="shared" si="11"/>
        <v>6.3094424617305869</v>
      </c>
    </row>
    <row r="212" spans="1:7" ht="16" thickBot="1">
      <c r="A212" s="4">
        <v>205</v>
      </c>
      <c r="B212" s="4">
        <v>32.116031387150045</v>
      </c>
      <c r="C212" s="4">
        <v>24.182218186698833</v>
      </c>
      <c r="E212" s="2">
        <f t="shared" si="9"/>
        <v>1</v>
      </c>
      <c r="F212" s="2">
        <f t="shared" si="10"/>
        <v>0</v>
      </c>
      <c r="G212" s="7">
        <f t="shared" si="11"/>
        <v>7.9338132004512119</v>
      </c>
    </row>
    <row r="213" spans="1:7" ht="16" thickBot="1">
      <c r="A213" s="4">
        <v>206</v>
      </c>
      <c r="B213" s="4">
        <v>23.140989091908665</v>
      </c>
      <c r="C213" s="4">
        <v>30.688855619165857</v>
      </c>
      <c r="E213" s="2">
        <f t="shared" si="9"/>
        <v>0</v>
      </c>
      <c r="F213" s="2">
        <f t="shared" si="10"/>
        <v>1</v>
      </c>
      <c r="G213" s="7">
        <f t="shared" si="11"/>
        <v>7.5478665272571916</v>
      </c>
    </row>
    <row r="214" spans="1:7" ht="16" thickBot="1">
      <c r="A214" s="4">
        <v>207</v>
      </c>
      <c r="B214" s="4">
        <v>23.27790664636731</v>
      </c>
      <c r="C214" s="4">
        <v>32.475004069092137</v>
      </c>
      <c r="E214" s="2">
        <f t="shared" si="9"/>
        <v>0</v>
      </c>
      <c r="F214" s="2">
        <f t="shared" si="10"/>
        <v>1</v>
      </c>
      <c r="G214" s="7">
        <f t="shared" si="11"/>
        <v>9.197097422724827</v>
      </c>
    </row>
    <row r="215" spans="1:7" ht="16" thickBot="1">
      <c r="A215" s="4">
        <v>208</v>
      </c>
      <c r="B215" s="4">
        <v>19.144997662521291</v>
      </c>
      <c r="C215" s="4">
        <v>23.490247971834215</v>
      </c>
      <c r="E215" s="2">
        <f t="shared" si="9"/>
        <v>0</v>
      </c>
      <c r="F215" s="2">
        <f t="shared" si="10"/>
        <v>1</v>
      </c>
      <c r="G215" s="7">
        <f t="shared" si="11"/>
        <v>4.3452503093129238</v>
      </c>
    </row>
    <row r="216" spans="1:7" ht="16" thickBot="1">
      <c r="A216" s="4">
        <v>209</v>
      </c>
      <c r="B216" s="4">
        <v>30.070428652375703</v>
      </c>
      <c r="C216" s="4">
        <v>18.918013794128555</v>
      </c>
      <c r="E216" s="2">
        <f t="shared" si="9"/>
        <v>1</v>
      </c>
      <c r="F216" s="2">
        <f t="shared" si="10"/>
        <v>0</v>
      </c>
      <c r="G216" s="7">
        <f t="shared" si="11"/>
        <v>11.152414858247148</v>
      </c>
    </row>
    <row r="217" spans="1:7" ht="16" thickBot="1">
      <c r="A217" s="4">
        <v>210</v>
      </c>
      <c r="B217" s="4">
        <v>25.533125009880202</v>
      </c>
      <c r="C217" s="4">
        <v>24.602107247947632</v>
      </c>
      <c r="E217" s="2">
        <f t="shared" si="9"/>
        <v>1</v>
      </c>
      <c r="F217" s="2">
        <f t="shared" si="10"/>
        <v>0</v>
      </c>
      <c r="G217" s="7">
        <f t="shared" si="11"/>
        <v>0.93101776193256924</v>
      </c>
    </row>
    <row r="218" spans="1:7" ht="16" thickBot="1">
      <c r="A218" s="4">
        <v>211</v>
      </c>
      <c r="B218" s="4">
        <v>20.42984869461241</v>
      </c>
      <c r="C218" s="4">
        <v>19.404261015605091</v>
      </c>
      <c r="E218" s="2">
        <f t="shared" si="9"/>
        <v>1</v>
      </c>
      <c r="F218" s="2">
        <f t="shared" si="10"/>
        <v>0</v>
      </c>
      <c r="G218" s="7">
        <f t="shared" si="11"/>
        <v>1.0255876790073195</v>
      </c>
    </row>
    <row r="219" spans="1:7" ht="16" thickBot="1">
      <c r="A219" s="4">
        <v>212</v>
      </c>
      <c r="B219" s="4">
        <v>16.013462936313758</v>
      </c>
      <c r="C219" s="4">
        <v>26.394469311833909</v>
      </c>
      <c r="E219" s="2">
        <f t="shared" si="9"/>
        <v>0</v>
      </c>
      <c r="F219" s="2">
        <f t="shared" si="10"/>
        <v>1</v>
      </c>
      <c r="G219" s="7">
        <f t="shared" si="11"/>
        <v>10.381006375520151</v>
      </c>
    </row>
    <row r="220" spans="1:7" ht="16" thickBot="1">
      <c r="A220" s="4">
        <v>213</v>
      </c>
      <c r="B220" s="4">
        <v>21.302245144104315</v>
      </c>
      <c r="C220" s="4">
        <v>14.51227008444013</v>
      </c>
      <c r="E220" s="2">
        <f t="shared" si="9"/>
        <v>1</v>
      </c>
      <c r="F220" s="2">
        <f t="shared" si="10"/>
        <v>0</v>
      </c>
      <c r="G220" s="7">
        <f t="shared" si="11"/>
        <v>6.7899750596641848</v>
      </c>
    </row>
    <row r="221" spans="1:7" ht="16" thickBot="1">
      <c r="A221" s="4">
        <v>214</v>
      </c>
      <c r="B221" s="4">
        <v>23.927063113443573</v>
      </c>
      <c r="C221" s="4">
        <v>16.824943714646501</v>
      </c>
      <c r="E221" s="2">
        <f t="shared" si="9"/>
        <v>1</v>
      </c>
      <c r="F221" s="2">
        <f t="shared" si="10"/>
        <v>0</v>
      </c>
      <c r="G221" s="7">
        <f t="shared" si="11"/>
        <v>7.1021193987970719</v>
      </c>
    </row>
    <row r="222" spans="1:7" ht="16" thickBot="1">
      <c r="A222" s="4">
        <v>215</v>
      </c>
      <c r="B222" s="4">
        <v>19.06651873356379</v>
      </c>
      <c r="C222" s="4">
        <v>27.437623655560582</v>
      </c>
      <c r="E222" s="2">
        <f t="shared" si="9"/>
        <v>0</v>
      </c>
      <c r="F222" s="2">
        <f t="shared" si="10"/>
        <v>1</v>
      </c>
      <c r="G222" s="7">
        <f t="shared" si="11"/>
        <v>8.3711049219967926</v>
      </c>
    </row>
    <row r="223" spans="1:7" ht="16" thickBot="1">
      <c r="A223" s="4">
        <v>216</v>
      </c>
      <c r="B223" s="4">
        <v>17.30909691100219</v>
      </c>
      <c r="C223" s="4">
        <v>26.076233665678245</v>
      </c>
      <c r="E223" s="2">
        <f t="shared" si="9"/>
        <v>0</v>
      </c>
      <c r="F223" s="2">
        <f t="shared" si="10"/>
        <v>1</v>
      </c>
      <c r="G223" s="7">
        <f t="shared" si="11"/>
        <v>8.7671367546760557</v>
      </c>
    </row>
    <row r="224" spans="1:7" ht="16" thickBot="1">
      <c r="A224" s="4">
        <v>217</v>
      </c>
      <c r="B224" s="4">
        <v>29.817292550904558</v>
      </c>
      <c r="C224" s="4">
        <v>27.496146139043564</v>
      </c>
      <c r="E224" s="2">
        <f t="shared" si="9"/>
        <v>1</v>
      </c>
      <c r="F224" s="2">
        <f t="shared" si="10"/>
        <v>0</v>
      </c>
      <c r="G224" s="7">
        <f t="shared" si="11"/>
        <v>2.3211464118609939</v>
      </c>
    </row>
    <row r="225" spans="1:7" ht="16" thickBot="1">
      <c r="A225" s="4">
        <v>218</v>
      </c>
      <c r="B225" s="4">
        <v>22.519889764280069</v>
      </c>
      <c r="C225" s="4">
        <v>25.872284234805456</v>
      </c>
      <c r="E225" s="2">
        <f t="shared" si="9"/>
        <v>0</v>
      </c>
      <c r="F225" s="2">
        <f t="shared" si="10"/>
        <v>1</v>
      </c>
      <c r="G225" s="7">
        <f t="shared" si="11"/>
        <v>3.3523944705253861</v>
      </c>
    </row>
    <row r="226" spans="1:7" ht="16" thickBot="1">
      <c r="A226" s="4">
        <v>219</v>
      </c>
      <c r="B226" s="4">
        <v>13.321556383146817</v>
      </c>
      <c r="C226" s="4">
        <v>26.326436230129275</v>
      </c>
      <c r="E226" s="2">
        <f t="shared" si="9"/>
        <v>0</v>
      </c>
      <c r="F226" s="2">
        <f t="shared" si="10"/>
        <v>1</v>
      </c>
      <c r="G226" s="7">
        <f t="shared" si="11"/>
        <v>13.004879846982458</v>
      </c>
    </row>
    <row r="227" spans="1:7" ht="16" thickBot="1">
      <c r="A227" s="4">
        <v>220</v>
      </c>
      <c r="B227" s="4">
        <v>31.071013396971821</v>
      </c>
      <c r="C227" s="4">
        <v>31.193167315484068</v>
      </c>
      <c r="E227" s="2">
        <f t="shared" si="9"/>
        <v>0</v>
      </c>
      <c r="F227" s="2">
        <f t="shared" si="10"/>
        <v>1</v>
      </c>
      <c r="G227" s="7">
        <f t="shared" si="11"/>
        <v>0.12215391851224666</v>
      </c>
    </row>
    <row r="228" spans="1:7" ht="16" thickBot="1">
      <c r="A228" s="4">
        <v>221</v>
      </c>
      <c r="B228" s="4">
        <v>20.896546054089789</v>
      </c>
      <c r="C228" s="4">
        <v>23.406768424547412</v>
      </c>
      <c r="E228" s="2">
        <f t="shared" si="9"/>
        <v>0</v>
      </c>
      <c r="F228" s="2">
        <f t="shared" si="10"/>
        <v>1</v>
      </c>
      <c r="G228" s="7">
        <f t="shared" si="11"/>
        <v>2.5102223704576225</v>
      </c>
    </row>
    <row r="229" spans="1:7" ht="16" thickBot="1">
      <c r="A229" s="4">
        <v>222</v>
      </c>
      <c r="B229" s="4">
        <v>13.214030386674578</v>
      </c>
      <c r="C229" s="4">
        <v>23.133519221061889</v>
      </c>
      <c r="E229" s="2">
        <f t="shared" si="9"/>
        <v>0</v>
      </c>
      <c r="F229" s="2">
        <f t="shared" si="10"/>
        <v>1</v>
      </c>
      <c r="G229" s="7">
        <f t="shared" si="11"/>
        <v>9.9194888343873107</v>
      </c>
    </row>
    <row r="230" spans="1:7" ht="16" thickBot="1">
      <c r="A230" s="4">
        <v>223</v>
      </c>
      <c r="B230" s="4">
        <v>19.342793386481372</v>
      </c>
      <c r="C230" s="4">
        <v>28.141337905588713</v>
      </c>
      <c r="E230" s="2">
        <f t="shared" si="9"/>
        <v>0</v>
      </c>
      <c r="F230" s="2">
        <f t="shared" si="10"/>
        <v>1</v>
      </c>
      <c r="G230" s="7">
        <f t="shared" si="11"/>
        <v>8.7985445191073417</v>
      </c>
    </row>
    <row r="231" spans="1:7" ht="16" thickBot="1">
      <c r="A231" s="4">
        <v>224</v>
      </c>
      <c r="B231" s="4">
        <v>13.113317035303071</v>
      </c>
      <c r="C231" s="4">
        <v>13.816842216889903</v>
      </c>
      <c r="E231" s="2">
        <f t="shared" si="9"/>
        <v>0</v>
      </c>
      <c r="F231" s="2">
        <f t="shared" si="10"/>
        <v>1</v>
      </c>
      <c r="G231" s="7">
        <f t="shared" si="11"/>
        <v>0.70352518158683175</v>
      </c>
    </row>
    <row r="232" spans="1:7" ht="16" thickBot="1">
      <c r="A232" s="4">
        <v>225</v>
      </c>
      <c r="B232" s="4">
        <v>8.7386408852295858</v>
      </c>
      <c r="C232" s="4">
        <v>29.557743404654765</v>
      </c>
      <c r="E232" s="2">
        <f t="shared" si="9"/>
        <v>0</v>
      </c>
      <c r="F232" s="2">
        <f t="shared" si="10"/>
        <v>1</v>
      </c>
      <c r="G232" s="7">
        <f t="shared" si="11"/>
        <v>20.819102519425179</v>
      </c>
    </row>
    <row r="233" spans="1:7" ht="16" thickBot="1">
      <c r="A233" s="4">
        <v>226</v>
      </c>
      <c r="B233" s="4">
        <v>10.493106100170696</v>
      </c>
      <c r="C233" s="4">
        <v>13.681338173846509</v>
      </c>
      <c r="E233" s="2">
        <f t="shared" si="9"/>
        <v>0</v>
      </c>
      <c r="F233" s="2">
        <f t="shared" si="10"/>
        <v>1</v>
      </c>
      <c r="G233" s="7">
        <f t="shared" si="11"/>
        <v>3.1882320736758132</v>
      </c>
    </row>
    <row r="234" spans="1:7" ht="16" thickBot="1">
      <c r="A234" s="4">
        <v>227</v>
      </c>
      <c r="B234" s="4">
        <v>11.463124110533588</v>
      </c>
      <c r="C234" s="4">
        <v>26.938169127135964</v>
      </c>
      <c r="E234" s="2">
        <f t="shared" si="9"/>
        <v>0</v>
      </c>
      <c r="F234" s="2">
        <f t="shared" si="10"/>
        <v>1</v>
      </c>
      <c r="G234" s="7">
        <f t="shared" si="11"/>
        <v>15.475045016602376</v>
      </c>
    </row>
    <row r="235" spans="1:7" ht="16" thickBot="1">
      <c r="A235" s="4">
        <v>228</v>
      </c>
      <c r="B235" s="4">
        <v>27.245268495108306</v>
      </c>
      <c r="C235" s="4">
        <v>24.204423393761299</v>
      </c>
      <c r="E235" s="2">
        <f t="shared" si="9"/>
        <v>1</v>
      </c>
      <c r="F235" s="2">
        <f t="shared" si="10"/>
        <v>0</v>
      </c>
      <c r="G235" s="7">
        <f t="shared" si="11"/>
        <v>3.0408451013470064</v>
      </c>
    </row>
    <row r="236" spans="1:7" ht="16" thickBot="1">
      <c r="A236" s="4">
        <v>229</v>
      </c>
      <c r="B236" s="4">
        <v>21.095281657598385</v>
      </c>
      <c r="C236" s="4">
        <v>35.268826822859765</v>
      </c>
      <c r="E236" s="2">
        <f t="shared" si="9"/>
        <v>0</v>
      </c>
      <c r="F236" s="2">
        <f t="shared" si="10"/>
        <v>1</v>
      </c>
      <c r="G236" s="7">
        <f t="shared" si="11"/>
        <v>14.17354516526138</v>
      </c>
    </row>
    <row r="237" spans="1:7" ht="16" thickBot="1">
      <c r="A237" s="4">
        <v>230</v>
      </c>
      <c r="B237" s="4">
        <v>14.825942054581933</v>
      </c>
      <c r="C237" s="4">
        <v>31.728931279794743</v>
      </c>
      <c r="E237" s="2">
        <f t="shared" si="9"/>
        <v>0</v>
      </c>
      <c r="F237" s="2">
        <f t="shared" si="10"/>
        <v>1</v>
      </c>
      <c r="G237" s="7">
        <f t="shared" si="11"/>
        <v>16.90298922521281</v>
      </c>
    </row>
    <row r="238" spans="1:7" ht="16" thickBot="1">
      <c r="A238" s="4">
        <v>231</v>
      </c>
      <c r="B238" s="4">
        <v>29.127907541563552</v>
      </c>
      <c r="C238" s="4">
        <v>17.24027358851114</v>
      </c>
      <c r="E238" s="2">
        <f t="shared" si="9"/>
        <v>1</v>
      </c>
      <c r="F238" s="2">
        <f t="shared" si="10"/>
        <v>0</v>
      </c>
      <c r="G238" s="7">
        <f t="shared" si="11"/>
        <v>11.887633953052411</v>
      </c>
    </row>
    <row r="239" spans="1:7" ht="16" thickBot="1">
      <c r="A239" s="4">
        <v>232</v>
      </c>
      <c r="B239" s="4">
        <v>23.080395436645656</v>
      </c>
      <c r="C239" s="4">
        <v>27.425976309409524</v>
      </c>
      <c r="E239" s="2">
        <f t="shared" si="9"/>
        <v>0</v>
      </c>
      <c r="F239" s="2">
        <f t="shared" si="10"/>
        <v>1</v>
      </c>
      <c r="G239" s="7">
        <f t="shared" si="11"/>
        <v>4.3455808727638683</v>
      </c>
    </row>
    <row r="240" spans="1:7" ht="16" thickBot="1">
      <c r="A240" s="4">
        <v>233</v>
      </c>
      <c r="B240" s="4">
        <v>18.824010614493538</v>
      </c>
      <c r="C240" s="4">
        <v>24.930514811606844</v>
      </c>
      <c r="E240" s="2">
        <f t="shared" si="9"/>
        <v>0</v>
      </c>
      <c r="F240" s="2">
        <f t="shared" si="10"/>
        <v>1</v>
      </c>
      <c r="G240" s="7">
        <f t="shared" si="11"/>
        <v>6.1065041971133063</v>
      </c>
    </row>
    <row r="241" spans="1:7" ht="16" thickBot="1">
      <c r="A241" s="4">
        <v>234</v>
      </c>
      <c r="B241" s="4">
        <v>24.396950851237332</v>
      </c>
      <c r="C241" s="4">
        <v>21.386631230284504</v>
      </c>
      <c r="E241" s="2">
        <f t="shared" si="9"/>
        <v>1</v>
      </c>
      <c r="F241" s="2">
        <f t="shared" si="10"/>
        <v>0</v>
      </c>
      <c r="G241" s="7">
        <f t="shared" si="11"/>
        <v>3.0103196209528278</v>
      </c>
    </row>
    <row r="242" spans="1:7" ht="16" thickBot="1">
      <c r="A242" s="4">
        <v>235</v>
      </c>
      <c r="B242" s="4">
        <v>20.695384413172686</v>
      </c>
      <c r="C242" s="4">
        <v>32.923399019609704</v>
      </c>
      <c r="E242" s="2">
        <f t="shared" si="9"/>
        <v>0</v>
      </c>
      <c r="F242" s="2">
        <f t="shared" si="10"/>
        <v>1</v>
      </c>
      <c r="G242" s="7">
        <f t="shared" si="11"/>
        <v>12.228014606437018</v>
      </c>
    </row>
    <row r="243" spans="1:7" ht="16" thickBot="1">
      <c r="A243" s="4">
        <v>236</v>
      </c>
      <c r="B243" s="4">
        <v>28.399455944643435</v>
      </c>
      <c r="C243" s="4">
        <v>21.274963028607317</v>
      </c>
      <c r="E243" s="2">
        <f t="shared" si="9"/>
        <v>1</v>
      </c>
      <c r="F243" s="2">
        <f t="shared" si="10"/>
        <v>0</v>
      </c>
      <c r="G243" s="7">
        <f t="shared" si="11"/>
        <v>7.1244929160361181</v>
      </c>
    </row>
    <row r="244" spans="1:7" ht="16" thickBot="1">
      <c r="A244" s="4">
        <v>237</v>
      </c>
      <c r="B244" s="4">
        <v>29.064651699499553</v>
      </c>
      <c r="C244" s="4">
        <v>10.439002382858172</v>
      </c>
      <c r="E244" s="2">
        <f t="shared" si="9"/>
        <v>1</v>
      </c>
      <c r="F244" s="2">
        <f t="shared" si="10"/>
        <v>0</v>
      </c>
      <c r="G244" s="7">
        <f t="shared" si="11"/>
        <v>18.625649316641379</v>
      </c>
    </row>
    <row r="245" spans="1:7" ht="16" thickBot="1">
      <c r="A245" s="4">
        <v>238</v>
      </c>
      <c r="B245" s="4">
        <v>24.153233127281432</v>
      </c>
      <c r="C245" s="4">
        <v>8.8879910189952831</v>
      </c>
      <c r="E245" s="2">
        <f t="shared" si="9"/>
        <v>1</v>
      </c>
      <c r="F245" s="2">
        <f t="shared" si="10"/>
        <v>0</v>
      </c>
      <c r="G245" s="7">
        <f t="shared" si="11"/>
        <v>15.265242108286149</v>
      </c>
    </row>
    <row r="246" spans="1:7" ht="16" thickBot="1">
      <c r="A246" s="4">
        <v>239</v>
      </c>
      <c r="B246" s="4">
        <v>28.304576390077479</v>
      </c>
      <c r="C246" s="4">
        <v>23.67329020949397</v>
      </c>
      <c r="E246" s="2">
        <f t="shared" si="9"/>
        <v>1</v>
      </c>
      <c r="F246" s="2">
        <f t="shared" si="10"/>
        <v>0</v>
      </c>
      <c r="G246" s="7">
        <f t="shared" si="11"/>
        <v>4.6312861805835084</v>
      </c>
    </row>
    <row r="247" spans="1:7" ht="16" thickBot="1">
      <c r="A247" s="4">
        <v>240</v>
      </c>
      <c r="B247" s="4">
        <v>16.230308344857232</v>
      </c>
      <c r="C247" s="4">
        <v>24.58587526880703</v>
      </c>
      <c r="E247" s="2">
        <f t="shared" si="9"/>
        <v>0</v>
      </c>
      <c r="F247" s="2">
        <f t="shared" si="10"/>
        <v>1</v>
      </c>
      <c r="G247" s="7">
        <f t="shared" si="11"/>
        <v>8.3555669239497981</v>
      </c>
    </row>
    <row r="248" spans="1:7" ht="16" thickBot="1">
      <c r="A248" s="4">
        <v>241</v>
      </c>
      <c r="B248" s="4">
        <v>17.636276625692677</v>
      </c>
      <c r="C248" s="4">
        <v>28.923035871003595</v>
      </c>
      <c r="E248" s="2">
        <f t="shared" si="9"/>
        <v>0</v>
      </c>
      <c r="F248" s="2">
        <f t="shared" si="10"/>
        <v>1</v>
      </c>
      <c r="G248" s="7">
        <f t="shared" si="11"/>
        <v>11.286759245310918</v>
      </c>
    </row>
    <row r="249" spans="1:7" ht="16" thickBot="1">
      <c r="A249" s="4">
        <v>242</v>
      </c>
      <c r="B249" s="4">
        <v>27.402236017328892</v>
      </c>
      <c r="C249" s="4">
        <v>23.024448341600102</v>
      </c>
      <c r="E249" s="2">
        <f t="shared" si="9"/>
        <v>1</v>
      </c>
      <c r="F249" s="2">
        <f t="shared" si="10"/>
        <v>0</v>
      </c>
      <c r="G249" s="7">
        <f t="shared" si="11"/>
        <v>4.3777876757287899</v>
      </c>
    </row>
    <row r="250" spans="1:7" ht="16" thickBot="1">
      <c r="A250" s="4">
        <v>243</v>
      </c>
      <c r="B250" s="4">
        <v>24.294109587979939</v>
      </c>
      <c r="C250" s="4">
        <v>29.429705573777483</v>
      </c>
      <c r="E250" s="2">
        <f t="shared" si="9"/>
        <v>0</v>
      </c>
      <c r="F250" s="2">
        <f t="shared" si="10"/>
        <v>1</v>
      </c>
      <c r="G250" s="7">
        <f t="shared" si="11"/>
        <v>5.1355959857975435</v>
      </c>
    </row>
    <row r="251" spans="1:7" ht="16" thickBot="1">
      <c r="A251" s="4">
        <v>244</v>
      </c>
      <c r="B251" s="4">
        <v>28.592921484458856</v>
      </c>
      <c r="C251" s="4">
        <v>31.360824245614751</v>
      </c>
      <c r="E251" s="2">
        <f t="shared" si="9"/>
        <v>0</v>
      </c>
      <c r="F251" s="2">
        <f t="shared" si="10"/>
        <v>1</v>
      </c>
      <c r="G251" s="7">
        <f t="shared" si="11"/>
        <v>2.7679027611558951</v>
      </c>
    </row>
    <row r="252" spans="1:7" ht="16" thickBot="1">
      <c r="A252" s="4">
        <v>245</v>
      </c>
      <c r="B252" s="4">
        <v>19.36256755625552</v>
      </c>
      <c r="C252" s="4">
        <v>26.834184131499789</v>
      </c>
      <c r="E252" s="2">
        <f t="shared" si="9"/>
        <v>0</v>
      </c>
      <c r="F252" s="2">
        <f t="shared" si="10"/>
        <v>1</v>
      </c>
      <c r="G252" s="7">
        <f t="shared" si="11"/>
        <v>7.4716165752442691</v>
      </c>
    </row>
    <row r="253" spans="1:7" ht="16" thickBot="1">
      <c r="A253" s="4">
        <v>246</v>
      </c>
      <c r="B253" s="4">
        <v>26.542490677757904</v>
      </c>
      <c r="C253" s="4">
        <v>9.5227731475618267</v>
      </c>
      <c r="E253" s="2">
        <f t="shared" si="9"/>
        <v>1</v>
      </c>
      <c r="F253" s="2">
        <f t="shared" si="10"/>
        <v>0</v>
      </c>
      <c r="G253" s="7">
        <f t="shared" si="11"/>
        <v>17.019717530196075</v>
      </c>
    </row>
    <row r="254" spans="1:7" ht="16" thickBot="1">
      <c r="A254" s="4">
        <v>247</v>
      </c>
      <c r="B254" s="4">
        <v>26.807887224815317</v>
      </c>
      <c r="C254" s="4">
        <v>25.66322848317856</v>
      </c>
      <c r="E254" s="2">
        <f t="shared" si="9"/>
        <v>1</v>
      </c>
      <c r="F254" s="2">
        <f t="shared" si="10"/>
        <v>0</v>
      </c>
      <c r="G254" s="7">
        <f t="shared" si="11"/>
        <v>1.1446587416367571</v>
      </c>
    </row>
    <row r="255" spans="1:7" ht="16" thickBot="1">
      <c r="A255" s="4">
        <v>248</v>
      </c>
      <c r="B255" s="4">
        <v>16.265783371520953</v>
      </c>
      <c r="C255" s="4">
        <v>29.034624015951174</v>
      </c>
      <c r="E255" s="2">
        <f t="shared" si="9"/>
        <v>0</v>
      </c>
      <c r="F255" s="2">
        <f t="shared" si="10"/>
        <v>1</v>
      </c>
      <c r="G255" s="7">
        <f t="shared" si="11"/>
        <v>12.76884064443022</v>
      </c>
    </row>
    <row r="256" spans="1:7" ht="16" thickBot="1">
      <c r="A256" s="4">
        <v>249</v>
      </c>
      <c r="B256" s="4">
        <v>19.503170817139697</v>
      </c>
      <c r="C256" s="4">
        <v>26.591957132689533</v>
      </c>
      <c r="E256" s="2">
        <f t="shared" si="9"/>
        <v>0</v>
      </c>
      <c r="F256" s="2">
        <f t="shared" si="10"/>
        <v>1</v>
      </c>
      <c r="G256" s="7">
        <f t="shared" si="11"/>
        <v>7.0887863155498358</v>
      </c>
    </row>
    <row r="257" spans="1:7" ht="16" thickBot="1">
      <c r="A257" s="4">
        <v>250</v>
      </c>
      <c r="B257" s="4">
        <v>27.757422381701026</v>
      </c>
      <c r="C257" s="4">
        <v>14.967797497089933</v>
      </c>
      <c r="E257" s="2">
        <f t="shared" si="9"/>
        <v>1</v>
      </c>
      <c r="F257" s="2">
        <f t="shared" si="10"/>
        <v>0</v>
      </c>
      <c r="G257" s="7">
        <f t="shared" si="11"/>
        <v>12.789624884611094</v>
      </c>
    </row>
    <row r="258" spans="1:7" ht="16" thickBot="1">
      <c r="A258" s="4">
        <v>251</v>
      </c>
      <c r="B258" s="4">
        <v>15.267286185054552</v>
      </c>
      <c r="C258" s="4">
        <v>40.182695235934247</v>
      </c>
      <c r="E258" s="2">
        <f t="shared" si="9"/>
        <v>0</v>
      </c>
      <c r="F258" s="2">
        <f t="shared" si="10"/>
        <v>1</v>
      </c>
      <c r="G258" s="7">
        <f t="shared" si="11"/>
        <v>24.915409050879695</v>
      </c>
    </row>
    <row r="259" spans="1:7" ht="16" thickBot="1">
      <c r="A259" s="4">
        <v>252</v>
      </c>
      <c r="B259" s="4">
        <v>30.74344858259342</v>
      </c>
      <c r="C259" s="4">
        <v>21.75707572959622</v>
      </c>
      <c r="E259" s="2">
        <f t="shared" si="9"/>
        <v>1</v>
      </c>
      <c r="F259" s="2">
        <f t="shared" si="10"/>
        <v>0</v>
      </c>
      <c r="G259" s="7">
        <f t="shared" si="11"/>
        <v>8.9863728529971993</v>
      </c>
    </row>
    <row r="260" spans="1:7" ht="16" thickBot="1">
      <c r="A260" s="4">
        <v>253</v>
      </c>
      <c r="B260" s="4">
        <v>30.912104798906164</v>
      </c>
      <c r="C260" s="4">
        <v>29.900463818805129</v>
      </c>
      <c r="E260" s="2">
        <f t="shared" si="9"/>
        <v>1</v>
      </c>
      <c r="F260" s="2">
        <f t="shared" si="10"/>
        <v>0</v>
      </c>
      <c r="G260" s="7">
        <f t="shared" si="11"/>
        <v>1.0116409801010349</v>
      </c>
    </row>
    <row r="261" spans="1:7" ht="16" thickBot="1">
      <c r="A261" s="4">
        <v>254</v>
      </c>
      <c r="B261" s="4">
        <v>29.033945201964265</v>
      </c>
      <c r="C261" s="4">
        <v>20.106404464956537</v>
      </c>
      <c r="E261" s="2">
        <f t="shared" si="9"/>
        <v>1</v>
      </c>
      <c r="F261" s="2">
        <f t="shared" si="10"/>
        <v>0</v>
      </c>
      <c r="G261" s="7">
        <f t="shared" si="11"/>
        <v>8.9275407370077282</v>
      </c>
    </row>
    <row r="262" spans="1:7" ht="16" thickBot="1">
      <c r="A262" s="4">
        <v>255</v>
      </c>
      <c r="B262" s="4">
        <v>12.284853371899446</v>
      </c>
      <c r="C262" s="4">
        <v>19.862659906085447</v>
      </c>
      <c r="E262" s="2">
        <f t="shared" si="9"/>
        <v>0</v>
      </c>
      <c r="F262" s="2">
        <f t="shared" si="10"/>
        <v>1</v>
      </c>
      <c r="G262" s="7">
        <f t="shared" si="11"/>
        <v>7.577806534186001</v>
      </c>
    </row>
    <row r="263" spans="1:7" ht="16" thickBot="1">
      <c r="A263" s="4">
        <v>256</v>
      </c>
      <c r="B263" s="4">
        <v>20.778506701706931</v>
      </c>
      <c r="C263" s="4">
        <v>26.155037629096441</v>
      </c>
      <c r="E263" s="2">
        <f t="shared" si="9"/>
        <v>0</v>
      </c>
      <c r="F263" s="2">
        <f t="shared" si="10"/>
        <v>1</v>
      </c>
      <c r="G263" s="7">
        <f t="shared" si="11"/>
        <v>5.3765309273895099</v>
      </c>
    </row>
    <row r="264" spans="1:7" ht="16" thickBot="1">
      <c r="A264" s="4">
        <v>257</v>
      </c>
      <c r="B264" s="4">
        <v>20.916566722323786</v>
      </c>
      <c r="C264" s="4">
        <v>22.597264215750275</v>
      </c>
      <c r="E264" s="2">
        <f t="shared" ref="E264:E327" si="12">IF(B264&gt;C264, 1, 0)</f>
        <v>0</v>
      </c>
      <c r="F264" s="2">
        <f t="shared" ref="F264:F327" si="13">IF(B264&lt;C264, 1, 0)</f>
        <v>1</v>
      </c>
      <c r="G264" s="7">
        <f t="shared" ref="G264:G327" si="14">IF(B264&gt;C264,B264-C264,C264-B264)</f>
        <v>1.6806974934264893</v>
      </c>
    </row>
    <row r="265" spans="1:7" ht="16" thickBot="1">
      <c r="A265" s="4">
        <v>258</v>
      </c>
      <c r="B265" s="4">
        <v>17.983144511244724</v>
      </c>
      <c r="C265" s="4">
        <v>22.21310186847289</v>
      </c>
      <c r="E265" s="2">
        <f t="shared" si="12"/>
        <v>0</v>
      </c>
      <c r="F265" s="2">
        <f t="shared" si="13"/>
        <v>1</v>
      </c>
      <c r="G265" s="7">
        <f t="shared" si="14"/>
        <v>4.2299573572281659</v>
      </c>
    </row>
    <row r="266" spans="1:7" ht="16" thickBot="1">
      <c r="A266" s="4">
        <v>259</v>
      </c>
      <c r="B266" s="4">
        <v>25.996987480951095</v>
      </c>
      <c r="C266" s="4">
        <v>19.744486444905117</v>
      </c>
      <c r="E266" s="2">
        <f t="shared" si="12"/>
        <v>1</v>
      </c>
      <c r="F266" s="2">
        <f t="shared" si="13"/>
        <v>0</v>
      </c>
      <c r="G266" s="7">
        <f t="shared" si="14"/>
        <v>6.2525010360459774</v>
      </c>
    </row>
    <row r="267" spans="1:7" ht="16" thickBot="1">
      <c r="A267" s="4">
        <v>260</v>
      </c>
      <c r="B267" s="4">
        <v>10.800350723621037</v>
      </c>
      <c r="C267" s="4">
        <v>35.612631462562263</v>
      </c>
      <c r="E267" s="2">
        <f t="shared" si="12"/>
        <v>0</v>
      </c>
      <c r="F267" s="2">
        <f t="shared" si="13"/>
        <v>1</v>
      </c>
      <c r="G267" s="7">
        <f t="shared" si="14"/>
        <v>24.812280738941226</v>
      </c>
    </row>
    <row r="268" spans="1:7" ht="16" thickBot="1">
      <c r="A268" s="4">
        <v>261</v>
      </c>
      <c r="B268" s="4">
        <v>26.817489186342641</v>
      </c>
      <c r="C268" s="4">
        <v>23.194032814017746</v>
      </c>
      <c r="E268" s="2">
        <f t="shared" si="12"/>
        <v>1</v>
      </c>
      <c r="F268" s="2">
        <f t="shared" si="13"/>
        <v>0</v>
      </c>
      <c r="G268" s="7">
        <f t="shared" si="14"/>
        <v>3.6234563723248954</v>
      </c>
    </row>
    <row r="269" spans="1:7" ht="16" thickBot="1">
      <c r="A269" s="4">
        <v>262</v>
      </c>
      <c r="B269" s="4">
        <v>22.065947543375017</v>
      </c>
      <c r="C269" s="4">
        <v>20.876836124497128</v>
      </c>
      <c r="E269" s="2">
        <f t="shared" si="12"/>
        <v>1</v>
      </c>
      <c r="F269" s="2">
        <f t="shared" si="13"/>
        <v>0</v>
      </c>
      <c r="G269" s="7">
        <f t="shared" si="14"/>
        <v>1.1891114188778893</v>
      </c>
    </row>
    <row r="270" spans="1:7" ht="16" thickBot="1">
      <c r="A270" s="4">
        <v>263</v>
      </c>
      <c r="B270" s="4">
        <v>20.845236246908073</v>
      </c>
      <c r="C270" s="4">
        <v>24.553218529409428</v>
      </c>
      <c r="E270" s="2">
        <f t="shared" si="12"/>
        <v>0</v>
      </c>
      <c r="F270" s="2">
        <f t="shared" si="13"/>
        <v>1</v>
      </c>
      <c r="G270" s="7">
        <f t="shared" si="14"/>
        <v>3.7079822825013551</v>
      </c>
    </row>
    <row r="271" spans="1:7" ht="16" thickBot="1">
      <c r="A271" s="4">
        <v>264</v>
      </c>
      <c r="B271" s="4">
        <v>13.951719091769357</v>
      </c>
      <c r="C271" s="4">
        <v>19.337202760342144</v>
      </c>
      <c r="E271" s="2">
        <f t="shared" si="12"/>
        <v>0</v>
      </c>
      <c r="F271" s="2">
        <f t="shared" si="13"/>
        <v>1</v>
      </c>
      <c r="G271" s="7">
        <f t="shared" si="14"/>
        <v>5.3854836685727872</v>
      </c>
    </row>
    <row r="272" spans="1:7" ht="16" thickBot="1">
      <c r="A272" s="4">
        <v>265</v>
      </c>
      <c r="B272" s="4">
        <v>24.584082794936201</v>
      </c>
      <c r="C272" s="4">
        <v>13.782645866239235</v>
      </c>
      <c r="E272" s="2">
        <f t="shared" si="12"/>
        <v>1</v>
      </c>
      <c r="F272" s="2">
        <f t="shared" si="13"/>
        <v>0</v>
      </c>
      <c r="G272" s="7">
        <f t="shared" si="14"/>
        <v>10.801436928696965</v>
      </c>
    </row>
    <row r="273" spans="1:7" ht="16" thickBot="1">
      <c r="A273" s="4">
        <v>266</v>
      </c>
      <c r="B273" s="4">
        <v>29.166074811205348</v>
      </c>
      <c r="C273" s="4">
        <v>21.567664108243616</v>
      </c>
      <c r="E273" s="2">
        <f t="shared" si="12"/>
        <v>1</v>
      </c>
      <c r="F273" s="2">
        <f t="shared" si="13"/>
        <v>0</v>
      </c>
      <c r="G273" s="7">
        <f t="shared" si="14"/>
        <v>7.5984107029617327</v>
      </c>
    </row>
    <row r="274" spans="1:7" ht="16" thickBot="1">
      <c r="A274" s="4">
        <v>267</v>
      </c>
      <c r="B274" s="4">
        <v>18.534412082481744</v>
      </c>
      <c r="C274" s="4">
        <v>17.056793760800005</v>
      </c>
      <c r="E274" s="2">
        <f t="shared" si="12"/>
        <v>1</v>
      </c>
      <c r="F274" s="2">
        <f t="shared" si="13"/>
        <v>0</v>
      </c>
      <c r="G274" s="7">
        <f t="shared" si="14"/>
        <v>1.4776183216817387</v>
      </c>
    </row>
    <row r="275" spans="1:7" ht="16" thickBot="1">
      <c r="A275" s="4">
        <v>268</v>
      </c>
      <c r="B275" s="4">
        <v>25.795027186766099</v>
      </c>
      <c r="C275" s="4">
        <v>27.538264218638663</v>
      </c>
      <c r="E275" s="2">
        <f t="shared" si="12"/>
        <v>0</v>
      </c>
      <c r="F275" s="2">
        <f t="shared" si="13"/>
        <v>1</v>
      </c>
      <c r="G275" s="7">
        <f t="shared" si="14"/>
        <v>1.7432370318725638</v>
      </c>
    </row>
    <row r="276" spans="1:7" ht="16" thickBot="1">
      <c r="A276" s="4">
        <v>269</v>
      </c>
      <c r="B276" s="4">
        <v>29.062178741706745</v>
      </c>
      <c r="C276" s="4">
        <v>14.397899845315131</v>
      </c>
      <c r="E276" s="2">
        <f t="shared" si="12"/>
        <v>1</v>
      </c>
      <c r="F276" s="2">
        <f t="shared" si="13"/>
        <v>0</v>
      </c>
      <c r="G276" s="7">
        <f t="shared" si="14"/>
        <v>14.664278896391615</v>
      </c>
    </row>
    <row r="277" spans="1:7" ht="16" thickBot="1">
      <c r="A277" s="4">
        <v>270</v>
      </c>
      <c r="B277" s="4">
        <v>25.226673620393576</v>
      </c>
      <c r="C277" s="4">
        <v>12.264738820385492</v>
      </c>
      <c r="E277" s="2">
        <f t="shared" si="12"/>
        <v>1</v>
      </c>
      <c r="F277" s="2">
        <f t="shared" si="13"/>
        <v>0</v>
      </c>
      <c r="G277" s="7">
        <f t="shared" si="14"/>
        <v>12.961934800008084</v>
      </c>
    </row>
    <row r="278" spans="1:7" ht="16" thickBot="1">
      <c r="A278" s="4">
        <v>271</v>
      </c>
      <c r="B278" s="4">
        <v>15.76790704214976</v>
      </c>
      <c r="C278" s="4">
        <v>30.757158079278902</v>
      </c>
      <c r="E278" s="2">
        <f t="shared" si="12"/>
        <v>0</v>
      </c>
      <c r="F278" s="2">
        <f t="shared" si="13"/>
        <v>1</v>
      </c>
      <c r="G278" s="7">
        <f t="shared" si="14"/>
        <v>14.989251037129142</v>
      </c>
    </row>
    <row r="279" spans="1:7" ht="16" thickBot="1">
      <c r="A279" s="4">
        <v>272</v>
      </c>
      <c r="B279" s="4">
        <v>24.236994696471328</v>
      </c>
      <c r="C279" s="4">
        <v>25.253394751082432</v>
      </c>
      <c r="E279" s="2">
        <f t="shared" si="12"/>
        <v>0</v>
      </c>
      <c r="F279" s="2">
        <f t="shared" si="13"/>
        <v>1</v>
      </c>
      <c r="G279" s="7">
        <f t="shared" si="14"/>
        <v>1.0164000546111041</v>
      </c>
    </row>
    <row r="280" spans="1:7" ht="16" thickBot="1">
      <c r="A280" s="4">
        <v>273</v>
      </c>
      <c r="B280" s="4">
        <v>5.284305516458442</v>
      </c>
      <c r="C280" s="4">
        <v>22.662832143771585</v>
      </c>
      <c r="E280" s="2">
        <f t="shared" si="12"/>
        <v>0</v>
      </c>
      <c r="F280" s="2">
        <f t="shared" si="13"/>
        <v>1</v>
      </c>
      <c r="G280" s="7">
        <f t="shared" si="14"/>
        <v>17.378526627313143</v>
      </c>
    </row>
    <row r="281" spans="1:7" ht="16" thickBot="1">
      <c r="A281" s="4">
        <v>274</v>
      </c>
      <c r="B281" s="4">
        <v>18.108048557730871</v>
      </c>
      <c r="C281" s="4">
        <v>32.466539617472357</v>
      </c>
      <c r="E281" s="2">
        <f t="shared" si="12"/>
        <v>0</v>
      </c>
      <c r="F281" s="2">
        <f t="shared" si="13"/>
        <v>1</v>
      </c>
      <c r="G281" s="7">
        <f t="shared" si="14"/>
        <v>14.358491059741485</v>
      </c>
    </row>
    <row r="282" spans="1:7" ht="16" thickBot="1">
      <c r="A282" s="4">
        <v>275</v>
      </c>
      <c r="B282" s="4">
        <v>23.076817932250471</v>
      </c>
      <c r="C282" s="4">
        <v>18.016430436700539</v>
      </c>
      <c r="E282" s="2">
        <f t="shared" si="12"/>
        <v>1</v>
      </c>
      <c r="F282" s="2">
        <f t="shared" si="13"/>
        <v>0</v>
      </c>
      <c r="G282" s="7">
        <f t="shared" si="14"/>
        <v>5.0603874955499322</v>
      </c>
    </row>
    <row r="283" spans="1:7" ht="16" thickBot="1">
      <c r="A283" s="4">
        <v>276</v>
      </c>
      <c r="B283" s="4">
        <v>29.378410821616626</v>
      </c>
      <c r="C283" s="4">
        <v>21.066169122304846</v>
      </c>
      <c r="E283" s="2">
        <f t="shared" si="12"/>
        <v>1</v>
      </c>
      <c r="F283" s="2">
        <f t="shared" si="13"/>
        <v>0</v>
      </c>
      <c r="G283" s="7">
        <f t="shared" si="14"/>
        <v>8.3122416993117803</v>
      </c>
    </row>
    <row r="284" spans="1:7" ht="16" thickBot="1">
      <c r="A284" s="4">
        <v>277</v>
      </c>
      <c r="B284" s="4">
        <v>28.927082256638265</v>
      </c>
      <c r="C284" s="4">
        <v>21.152731580324815</v>
      </c>
      <c r="E284" s="2">
        <f t="shared" si="12"/>
        <v>1</v>
      </c>
      <c r="F284" s="2">
        <f t="shared" si="13"/>
        <v>0</v>
      </c>
      <c r="G284" s="7">
        <f t="shared" si="14"/>
        <v>7.7743506763134498</v>
      </c>
    </row>
    <row r="285" spans="1:7" ht="16" thickBot="1">
      <c r="A285" s="4">
        <v>278</v>
      </c>
      <c r="B285" s="4">
        <v>18.26455074957817</v>
      </c>
      <c r="C285" s="4">
        <v>24.878047859928106</v>
      </c>
      <c r="E285" s="2">
        <f t="shared" si="12"/>
        <v>0</v>
      </c>
      <c r="F285" s="2">
        <f t="shared" si="13"/>
        <v>1</v>
      </c>
      <c r="G285" s="7">
        <f t="shared" si="14"/>
        <v>6.613497110349936</v>
      </c>
    </row>
    <row r="286" spans="1:7" ht="16" thickBot="1">
      <c r="A286" s="4">
        <v>279</v>
      </c>
      <c r="B286" s="4">
        <v>12.658327785012231</v>
      </c>
      <c r="C286" s="4">
        <v>27.920451328159071</v>
      </c>
      <c r="E286" s="2">
        <f t="shared" si="12"/>
        <v>0</v>
      </c>
      <c r="F286" s="2">
        <f t="shared" si="13"/>
        <v>1</v>
      </c>
      <c r="G286" s="7">
        <f t="shared" si="14"/>
        <v>15.26212354314684</v>
      </c>
    </row>
    <row r="287" spans="1:7" ht="16" thickBot="1">
      <c r="A287" s="4">
        <v>280</v>
      </c>
      <c r="B287" s="4">
        <v>18.558930014810183</v>
      </c>
      <c r="C287" s="4">
        <v>13.462026719291115</v>
      </c>
      <c r="E287" s="2">
        <f t="shared" si="12"/>
        <v>1</v>
      </c>
      <c r="F287" s="2">
        <f t="shared" si="13"/>
        <v>0</v>
      </c>
      <c r="G287" s="7">
        <f t="shared" si="14"/>
        <v>5.0969032955190681</v>
      </c>
    </row>
    <row r="288" spans="1:7" ht="16" thickBot="1">
      <c r="A288" s="4">
        <v>281</v>
      </c>
      <c r="B288" s="4">
        <v>41.726788778072617</v>
      </c>
      <c r="C288" s="4">
        <v>19.490037988715084</v>
      </c>
      <c r="E288" s="2">
        <f t="shared" si="12"/>
        <v>1</v>
      </c>
      <c r="F288" s="2">
        <f t="shared" si="13"/>
        <v>0</v>
      </c>
      <c r="G288" s="7">
        <f t="shared" si="14"/>
        <v>22.236750789357533</v>
      </c>
    </row>
    <row r="289" spans="1:7" ht="16" thickBot="1">
      <c r="A289" s="4">
        <v>282</v>
      </c>
      <c r="B289" s="4">
        <v>16.861022240948195</v>
      </c>
      <c r="C289" s="4">
        <v>24.382384084138362</v>
      </c>
      <c r="E289" s="2">
        <f t="shared" si="12"/>
        <v>0</v>
      </c>
      <c r="F289" s="2">
        <f t="shared" si="13"/>
        <v>1</v>
      </c>
      <c r="G289" s="7">
        <f t="shared" si="14"/>
        <v>7.5213618431901672</v>
      </c>
    </row>
    <row r="290" spans="1:7" ht="16" thickBot="1">
      <c r="A290" s="4">
        <v>283</v>
      </c>
      <c r="B290" s="4">
        <v>19.296245823224957</v>
      </c>
      <c r="C290" s="4">
        <v>27.237107488360973</v>
      </c>
      <c r="E290" s="2">
        <f t="shared" si="12"/>
        <v>0</v>
      </c>
      <c r="F290" s="2">
        <f t="shared" si="13"/>
        <v>1</v>
      </c>
      <c r="G290" s="7">
        <f t="shared" si="14"/>
        <v>7.9408616651360155</v>
      </c>
    </row>
    <row r="291" spans="1:7" ht="16" thickBot="1">
      <c r="A291" s="4">
        <v>284</v>
      </c>
      <c r="B291" s="4">
        <v>16.419904075354065</v>
      </c>
      <c r="C291" s="4">
        <v>27.603770564075447</v>
      </c>
      <c r="E291" s="2">
        <f t="shared" si="12"/>
        <v>0</v>
      </c>
      <c r="F291" s="2">
        <f t="shared" si="13"/>
        <v>1</v>
      </c>
      <c r="G291" s="7">
        <f t="shared" si="14"/>
        <v>11.183866488721382</v>
      </c>
    </row>
    <row r="292" spans="1:7" ht="16" thickBot="1">
      <c r="A292" s="4">
        <v>285</v>
      </c>
      <c r="B292" s="4">
        <v>16.694210732708761</v>
      </c>
      <c r="C292" s="4">
        <v>22.757254740932453</v>
      </c>
      <c r="E292" s="2">
        <f t="shared" si="12"/>
        <v>0</v>
      </c>
      <c r="F292" s="2">
        <f t="shared" si="13"/>
        <v>1</v>
      </c>
      <c r="G292" s="7">
        <f t="shared" si="14"/>
        <v>6.0630440082236916</v>
      </c>
    </row>
    <row r="293" spans="1:7" ht="16" thickBot="1">
      <c r="A293" s="4">
        <v>286</v>
      </c>
      <c r="B293" s="4">
        <v>19.121311541898059</v>
      </c>
      <c r="C293" s="4">
        <v>18.870444418776188</v>
      </c>
      <c r="E293" s="2">
        <f t="shared" si="12"/>
        <v>1</v>
      </c>
      <c r="F293" s="2">
        <f t="shared" si="13"/>
        <v>0</v>
      </c>
      <c r="G293" s="7">
        <f t="shared" si="14"/>
        <v>0.25086712312187132</v>
      </c>
    </row>
    <row r="294" spans="1:7" ht="16" thickBot="1">
      <c r="A294" s="4">
        <v>287</v>
      </c>
      <c r="B294" s="4">
        <v>8.3729929895433948</v>
      </c>
      <c r="C294" s="4">
        <v>24.383929295755653</v>
      </c>
      <c r="E294" s="2">
        <f t="shared" si="12"/>
        <v>0</v>
      </c>
      <c r="F294" s="2">
        <f t="shared" si="13"/>
        <v>1</v>
      </c>
      <c r="G294" s="7">
        <f t="shared" si="14"/>
        <v>16.010936306212258</v>
      </c>
    </row>
    <row r="295" spans="1:7" ht="16" thickBot="1">
      <c r="A295" s="4">
        <v>288</v>
      </c>
      <c r="B295" s="4">
        <v>27.060380064957073</v>
      </c>
      <c r="C295" s="4">
        <v>22.91539340728357</v>
      </c>
      <c r="E295" s="2">
        <f t="shared" si="12"/>
        <v>1</v>
      </c>
      <c r="F295" s="2">
        <f t="shared" si="13"/>
        <v>0</v>
      </c>
      <c r="G295" s="7">
        <f t="shared" si="14"/>
        <v>4.1449866576735026</v>
      </c>
    </row>
    <row r="296" spans="1:7" ht="16" thickBot="1">
      <c r="A296" s="4">
        <v>289</v>
      </c>
      <c r="B296" s="4">
        <v>29.932276749210285</v>
      </c>
      <c r="C296" s="4">
        <v>32.040734894494662</v>
      </c>
      <c r="E296" s="2">
        <f t="shared" si="12"/>
        <v>0</v>
      </c>
      <c r="F296" s="2">
        <f t="shared" si="13"/>
        <v>1</v>
      </c>
      <c r="G296" s="7">
        <f t="shared" si="14"/>
        <v>2.1084581452843771</v>
      </c>
    </row>
    <row r="297" spans="1:7" ht="16" thickBot="1">
      <c r="A297" s="4">
        <v>290</v>
      </c>
      <c r="B297" s="4">
        <v>12.776173760343619</v>
      </c>
      <c r="C297" s="4">
        <v>22.050411040625661</v>
      </c>
      <c r="E297" s="2">
        <f t="shared" si="12"/>
        <v>0</v>
      </c>
      <c r="F297" s="2">
        <f t="shared" si="13"/>
        <v>1</v>
      </c>
      <c r="G297" s="7">
        <f t="shared" si="14"/>
        <v>9.2742372802820423</v>
      </c>
    </row>
    <row r="298" spans="1:7" ht="16" thickBot="1">
      <c r="A298" s="4">
        <v>291</v>
      </c>
      <c r="B298" s="4">
        <v>22.333499154949795</v>
      </c>
      <c r="C298" s="4">
        <v>13.066824969345273</v>
      </c>
      <c r="E298" s="2">
        <f t="shared" si="12"/>
        <v>1</v>
      </c>
      <c r="F298" s="2">
        <f t="shared" si="13"/>
        <v>0</v>
      </c>
      <c r="G298" s="7">
        <f t="shared" si="14"/>
        <v>9.2666741856045221</v>
      </c>
    </row>
    <row r="299" spans="1:7" ht="16" thickBot="1">
      <c r="A299" s="4">
        <v>292</v>
      </c>
      <c r="B299" s="4">
        <v>17.713268298664413</v>
      </c>
      <c r="C299" s="4">
        <v>19.784533096445891</v>
      </c>
      <c r="E299" s="2">
        <f t="shared" si="12"/>
        <v>0</v>
      </c>
      <c r="F299" s="2">
        <f t="shared" si="13"/>
        <v>1</v>
      </c>
      <c r="G299" s="7">
        <f t="shared" si="14"/>
        <v>2.0712647977814775</v>
      </c>
    </row>
    <row r="300" spans="1:7" ht="16" thickBot="1">
      <c r="A300" s="4">
        <v>293</v>
      </c>
      <c r="B300" s="4">
        <v>21.770222313549787</v>
      </c>
      <c r="C300" s="4">
        <v>26.037099219140064</v>
      </c>
      <c r="E300" s="2">
        <f t="shared" si="12"/>
        <v>0</v>
      </c>
      <c r="F300" s="2">
        <f t="shared" si="13"/>
        <v>1</v>
      </c>
      <c r="G300" s="7">
        <f t="shared" si="14"/>
        <v>4.2668769055902764</v>
      </c>
    </row>
    <row r="301" spans="1:7" ht="16" thickBot="1">
      <c r="A301" s="4">
        <v>294</v>
      </c>
      <c r="B301" s="4">
        <v>25.010483105452973</v>
      </c>
      <c r="C301" s="4">
        <v>17.305533758600987</v>
      </c>
      <c r="E301" s="2">
        <f t="shared" si="12"/>
        <v>1</v>
      </c>
      <c r="F301" s="2">
        <f t="shared" si="13"/>
        <v>0</v>
      </c>
      <c r="G301" s="7">
        <f t="shared" si="14"/>
        <v>7.7049493468519863</v>
      </c>
    </row>
    <row r="302" spans="1:7" ht="16" thickBot="1">
      <c r="A302" s="4">
        <v>295</v>
      </c>
      <c r="B302" s="4">
        <v>33.189454164655558</v>
      </c>
      <c r="C302" s="4">
        <v>29.920931984268261</v>
      </c>
      <c r="E302" s="2">
        <f t="shared" si="12"/>
        <v>1</v>
      </c>
      <c r="F302" s="2">
        <f t="shared" si="13"/>
        <v>0</v>
      </c>
      <c r="G302" s="7">
        <f t="shared" si="14"/>
        <v>3.268522180387297</v>
      </c>
    </row>
    <row r="303" spans="1:7" ht="16" thickBot="1">
      <c r="A303" s="4">
        <v>296</v>
      </c>
      <c r="B303" s="4">
        <v>20.773735922648687</v>
      </c>
      <c r="C303" s="4">
        <v>31.420102787442008</v>
      </c>
      <c r="E303" s="2">
        <f t="shared" si="12"/>
        <v>0</v>
      </c>
      <c r="F303" s="2">
        <f t="shared" si="13"/>
        <v>1</v>
      </c>
      <c r="G303" s="7">
        <f t="shared" si="14"/>
        <v>10.646366864793322</v>
      </c>
    </row>
    <row r="304" spans="1:7" ht="16" thickBot="1">
      <c r="A304" s="4">
        <v>297</v>
      </c>
      <c r="B304" s="4">
        <v>10.522255026667523</v>
      </c>
      <c r="C304" s="4">
        <v>27.150283719254549</v>
      </c>
      <c r="E304" s="2">
        <f t="shared" si="12"/>
        <v>0</v>
      </c>
      <c r="F304" s="2">
        <f t="shared" si="13"/>
        <v>1</v>
      </c>
      <c r="G304" s="7">
        <f t="shared" si="14"/>
        <v>16.628028692587026</v>
      </c>
    </row>
    <row r="305" spans="1:7" ht="16" thickBot="1">
      <c r="A305" s="4">
        <v>298</v>
      </c>
      <c r="B305" s="4">
        <v>28.847189424271718</v>
      </c>
      <c r="C305" s="4">
        <v>31.617584516957557</v>
      </c>
      <c r="E305" s="2">
        <f t="shared" si="12"/>
        <v>0</v>
      </c>
      <c r="F305" s="2">
        <f t="shared" si="13"/>
        <v>1</v>
      </c>
      <c r="G305" s="7">
        <f t="shared" si="14"/>
        <v>2.7703950926858383</v>
      </c>
    </row>
    <row r="306" spans="1:7" ht="16" thickBot="1">
      <c r="A306" s="4">
        <v>299</v>
      </c>
      <c r="B306" s="4">
        <v>23.589363641742327</v>
      </c>
      <c r="C306" s="4">
        <v>24.345737552116024</v>
      </c>
      <c r="E306" s="2">
        <f t="shared" si="12"/>
        <v>0</v>
      </c>
      <c r="F306" s="2">
        <f t="shared" si="13"/>
        <v>1</v>
      </c>
      <c r="G306" s="7">
        <f t="shared" si="14"/>
        <v>0.75637391037369639</v>
      </c>
    </row>
    <row r="307" spans="1:7" ht="16" thickBot="1">
      <c r="A307" s="4">
        <v>300</v>
      </c>
      <c r="B307" s="4">
        <v>13.874804706066248</v>
      </c>
      <c r="C307" s="4">
        <v>23.74016874075593</v>
      </c>
      <c r="E307" s="2">
        <f t="shared" si="12"/>
        <v>0</v>
      </c>
      <c r="F307" s="2">
        <f t="shared" si="13"/>
        <v>1</v>
      </c>
      <c r="G307" s="7">
        <f t="shared" si="14"/>
        <v>9.8653640346896818</v>
      </c>
    </row>
    <row r="308" spans="1:7" ht="16" thickBot="1">
      <c r="A308" s="4">
        <v>301</v>
      </c>
      <c r="B308" s="4">
        <v>16.851261709997111</v>
      </c>
      <c r="C308" s="4">
        <v>22.969800833191908</v>
      </c>
      <c r="E308" s="2">
        <f t="shared" si="12"/>
        <v>0</v>
      </c>
      <c r="F308" s="2">
        <f t="shared" si="13"/>
        <v>1</v>
      </c>
      <c r="G308" s="7">
        <f t="shared" si="14"/>
        <v>6.1185391231947968</v>
      </c>
    </row>
    <row r="309" spans="1:7" ht="16" thickBot="1">
      <c r="A309" s="4">
        <v>302</v>
      </c>
      <c r="B309" s="4">
        <v>18.606401754808743</v>
      </c>
      <c r="C309" s="4">
        <v>25.005648813282534</v>
      </c>
      <c r="E309" s="2">
        <f t="shared" si="12"/>
        <v>0</v>
      </c>
      <c r="F309" s="2">
        <f t="shared" si="13"/>
        <v>1</v>
      </c>
      <c r="G309" s="7">
        <f t="shared" si="14"/>
        <v>6.3992470584737902</v>
      </c>
    </row>
    <row r="310" spans="1:7" ht="16" thickBot="1">
      <c r="A310" s="4">
        <v>303</v>
      </c>
      <c r="B310" s="4">
        <v>25.346700154501573</v>
      </c>
      <c r="C310" s="4">
        <v>24.025580481013684</v>
      </c>
      <c r="E310" s="2">
        <f t="shared" si="12"/>
        <v>1</v>
      </c>
      <c r="F310" s="2">
        <f t="shared" si="13"/>
        <v>0</v>
      </c>
      <c r="G310" s="7">
        <f t="shared" si="14"/>
        <v>1.3211196734878889</v>
      </c>
    </row>
    <row r="311" spans="1:7" ht="16" thickBot="1">
      <c r="A311" s="4">
        <v>304</v>
      </c>
      <c r="B311" s="4">
        <v>25.676346967399841</v>
      </c>
      <c r="C311" s="4">
        <v>13.949333537325701</v>
      </c>
      <c r="E311" s="2">
        <f t="shared" si="12"/>
        <v>1</v>
      </c>
      <c r="F311" s="2">
        <f t="shared" si="13"/>
        <v>0</v>
      </c>
      <c r="G311" s="7">
        <f t="shared" si="14"/>
        <v>11.727013430074139</v>
      </c>
    </row>
    <row r="312" spans="1:7" ht="16" thickBot="1">
      <c r="A312" s="4">
        <v>305</v>
      </c>
      <c r="B312" s="4">
        <v>19.925495664138754</v>
      </c>
      <c r="C312" s="4">
        <v>21.755071093422846</v>
      </c>
      <c r="E312" s="2">
        <f t="shared" si="12"/>
        <v>0</v>
      </c>
      <c r="F312" s="2">
        <f t="shared" si="13"/>
        <v>1</v>
      </c>
      <c r="G312" s="7">
        <f t="shared" si="14"/>
        <v>1.8295754292840911</v>
      </c>
    </row>
    <row r="313" spans="1:7" ht="16" thickBot="1">
      <c r="A313" s="4">
        <v>306</v>
      </c>
      <c r="B313" s="4">
        <v>26.432004475507831</v>
      </c>
      <c r="C313" s="4">
        <v>21.505904631475424</v>
      </c>
      <c r="E313" s="2">
        <f t="shared" si="12"/>
        <v>1</v>
      </c>
      <c r="F313" s="2">
        <f t="shared" si="13"/>
        <v>0</v>
      </c>
      <c r="G313" s="7">
        <f t="shared" si="14"/>
        <v>4.9260998440324073</v>
      </c>
    </row>
    <row r="314" spans="1:7" ht="16" thickBot="1">
      <c r="A314" s="4">
        <v>307</v>
      </c>
      <c r="B314" s="4">
        <v>26.652279287554638</v>
      </c>
      <c r="C314" s="4">
        <v>13.137460851802604</v>
      </c>
      <c r="E314" s="2">
        <f t="shared" si="12"/>
        <v>1</v>
      </c>
      <c r="F314" s="2">
        <f t="shared" si="13"/>
        <v>0</v>
      </c>
      <c r="G314" s="7">
        <f t="shared" si="14"/>
        <v>13.514818435752034</v>
      </c>
    </row>
    <row r="315" spans="1:7" ht="16" thickBot="1">
      <c r="A315" s="4">
        <v>308</v>
      </c>
      <c r="B315" s="4">
        <v>29.207255837341986</v>
      </c>
      <c r="C315" s="4">
        <v>25.902000792173332</v>
      </c>
      <c r="E315" s="2">
        <f t="shared" si="12"/>
        <v>1</v>
      </c>
      <c r="F315" s="2">
        <f t="shared" si="13"/>
        <v>0</v>
      </c>
      <c r="G315" s="7">
        <f t="shared" si="14"/>
        <v>3.3052550451686535</v>
      </c>
    </row>
    <row r="316" spans="1:7" ht="16" thickBot="1">
      <c r="A316" s="4">
        <v>309</v>
      </c>
      <c r="B316" s="4">
        <v>27.980260999151216</v>
      </c>
      <c r="C316" s="4">
        <v>37.209567867262734</v>
      </c>
      <c r="E316" s="2">
        <f t="shared" si="12"/>
        <v>0</v>
      </c>
      <c r="F316" s="2">
        <f t="shared" si="13"/>
        <v>1</v>
      </c>
      <c r="G316" s="7">
        <f t="shared" si="14"/>
        <v>9.229306868111518</v>
      </c>
    </row>
    <row r="317" spans="1:7" ht="16" thickBot="1">
      <c r="A317" s="4">
        <v>310</v>
      </c>
      <c r="B317" s="4">
        <v>25.464901285005837</v>
      </c>
      <c r="C317" s="4">
        <v>21.54282987878592</v>
      </c>
      <c r="E317" s="2">
        <f t="shared" si="12"/>
        <v>1</v>
      </c>
      <c r="F317" s="2">
        <f t="shared" si="13"/>
        <v>0</v>
      </c>
      <c r="G317" s="7">
        <f t="shared" si="14"/>
        <v>3.9220714062199171</v>
      </c>
    </row>
    <row r="318" spans="1:7" ht="16" thickBot="1">
      <c r="A318" s="4">
        <v>311</v>
      </c>
      <c r="B318" s="4">
        <v>14.065033440249202</v>
      </c>
      <c r="C318" s="4">
        <v>16.967926293335054</v>
      </c>
      <c r="E318" s="2">
        <f t="shared" si="12"/>
        <v>0</v>
      </c>
      <c r="F318" s="2">
        <f t="shared" si="13"/>
        <v>1</v>
      </c>
      <c r="G318" s="7">
        <f t="shared" si="14"/>
        <v>2.9028928530858522</v>
      </c>
    </row>
    <row r="319" spans="1:7" ht="16" thickBot="1">
      <c r="A319" s="4">
        <v>312</v>
      </c>
      <c r="B319" s="4">
        <v>21.730592470679902</v>
      </c>
      <c r="C319" s="4">
        <v>25.623236846470476</v>
      </c>
      <c r="E319" s="2">
        <f t="shared" si="12"/>
        <v>0</v>
      </c>
      <c r="F319" s="2">
        <f t="shared" si="13"/>
        <v>1</v>
      </c>
      <c r="G319" s="7">
        <f t="shared" si="14"/>
        <v>3.8926443757905744</v>
      </c>
    </row>
    <row r="320" spans="1:7" ht="16" thickBot="1">
      <c r="A320" s="4">
        <v>313</v>
      </c>
      <c r="B320" s="4">
        <v>30.956119009711028</v>
      </c>
      <c r="C320" s="4">
        <v>23.097162069906801</v>
      </c>
      <c r="E320" s="2">
        <f t="shared" si="12"/>
        <v>1</v>
      </c>
      <c r="F320" s="2">
        <f t="shared" si="13"/>
        <v>0</v>
      </c>
      <c r="G320" s="7">
        <f t="shared" si="14"/>
        <v>7.8589569398042265</v>
      </c>
    </row>
    <row r="321" spans="1:7" ht="16" thickBot="1">
      <c r="A321" s="4">
        <v>314</v>
      </c>
      <c r="B321" s="4">
        <v>31.350945832512295</v>
      </c>
      <c r="C321" s="4">
        <v>22.673408195472458</v>
      </c>
      <c r="E321" s="2">
        <f t="shared" si="12"/>
        <v>1</v>
      </c>
      <c r="F321" s="2">
        <f t="shared" si="13"/>
        <v>0</v>
      </c>
      <c r="G321" s="7">
        <f t="shared" si="14"/>
        <v>8.6775376370398369</v>
      </c>
    </row>
    <row r="322" spans="1:7" ht="16" thickBot="1">
      <c r="A322" s="4">
        <v>315</v>
      </c>
      <c r="B322" s="4">
        <v>24.915831650268807</v>
      </c>
      <c r="C322" s="4">
        <v>20.344685249013235</v>
      </c>
      <c r="E322" s="2">
        <f t="shared" si="12"/>
        <v>1</v>
      </c>
      <c r="F322" s="2">
        <f t="shared" si="13"/>
        <v>0</v>
      </c>
      <c r="G322" s="7">
        <f t="shared" si="14"/>
        <v>4.5711464012555716</v>
      </c>
    </row>
    <row r="323" spans="1:7" ht="16" thickBot="1">
      <c r="A323" s="4">
        <v>316</v>
      </c>
      <c r="B323" s="4">
        <v>13.656150682605045</v>
      </c>
      <c r="C323" s="4">
        <v>30.844791719188564</v>
      </c>
      <c r="E323" s="2">
        <f t="shared" si="12"/>
        <v>0</v>
      </c>
      <c r="F323" s="2">
        <f t="shared" si="13"/>
        <v>1</v>
      </c>
      <c r="G323" s="7">
        <f t="shared" si="14"/>
        <v>17.188641036583519</v>
      </c>
    </row>
    <row r="324" spans="1:7" ht="16" thickBot="1">
      <c r="A324" s="4">
        <v>317</v>
      </c>
      <c r="B324" s="4">
        <v>36.894527185981246</v>
      </c>
      <c r="C324" s="4">
        <v>18.097945667768524</v>
      </c>
      <c r="E324" s="2">
        <f t="shared" si="12"/>
        <v>1</v>
      </c>
      <c r="F324" s="2">
        <f t="shared" si="13"/>
        <v>0</v>
      </c>
      <c r="G324" s="7">
        <f t="shared" si="14"/>
        <v>18.796581518212722</v>
      </c>
    </row>
    <row r="325" spans="1:7" ht="16" thickBot="1">
      <c r="A325" s="4">
        <v>318</v>
      </c>
      <c r="B325" s="4">
        <v>31.20309572272555</v>
      </c>
      <c r="C325" s="4">
        <v>30.377165275179252</v>
      </c>
      <c r="E325" s="2">
        <f t="shared" si="12"/>
        <v>1</v>
      </c>
      <c r="F325" s="2">
        <f t="shared" si="13"/>
        <v>0</v>
      </c>
      <c r="G325" s="7">
        <f t="shared" si="14"/>
        <v>0.8259304475462983</v>
      </c>
    </row>
    <row r="326" spans="1:7" ht="16" thickBot="1">
      <c r="A326" s="4">
        <v>319</v>
      </c>
      <c r="B326" s="4">
        <v>24.446656332543462</v>
      </c>
      <c r="C326" s="4">
        <v>11.418594996027403</v>
      </c>
      <c r="E326" s="2">
        <f t="shared" si="12"/>
        <v>1</v>
      </c>
      <c r="F326" s="2">
        <f t="shared" si="13"/>
        <v>0</v>
      </c>
      <c r="G326" s="7">
        <f t="shared" si="14"/>
        <v>13.028061336516059</v>
      </c>
    </row>
    <row r="327" spans="1:7" ht="16" thickBot="1">
      <c r="A327" s="4">
        <v>320</v>
      </c>
      <c r="B327" s="4">
        <v>11.180788608365901</v>
      </c>
      <c r="C327" s="4">
        <v>31.311202288500191</v>
      </c>
      <c r="E327" s="2">
        <f t="shared" si="12"/>
        <v>0</v>
      </c>
      <c r="F327" s="2">
        <f t="shared" si="13"/>
        <v>1</v>
      </c>
      <c r="G327" s="7">
        <f t="shared" si="14"/>
        <v>20.130413680134289</v>
      </c>
    </row>
    <row r="328" spans="1:7" ht="16" thickBot="1">
      <c r="A328" s="4">
        <v>321</v>
      </c>
      <c r="B328" s="4">
        <v>20.455049804541314</v>
      </c>
      <c r="C328" s="4">
        <v>29.430955586516063</v>
      </c>
      <c r="E328" s="2">
        <f t="shared" ref="E328:E391" si="15">IF(B328&gt;C328, 1, 0)</f>
        <v>0</v>
      </c>
      <c r="F328" s="2">
        <f t="shared" ref="F328:F391" si="16">IF(B328&lt;C328, 1, 0)</f>
        <v>1</v>
      </c>
      <c r="G328" s="7">
        <f t="shared" ref="G328:G391" si="17">IF(B328&gt;C328,B328-C328,C328-B328)</f>
        <v>8.975905781974749</v>
      </c>
    </row>
    <row r="329" spans="1:7" ht="16" thickBot="1">
      <c r="A329" s="4">
        <v>322</v>
      </c>
      <c r="B329" s="4">
        <v>22.420540672691629</v>
      </c>
      <c r="C329" s="4">
        <v>39.792763907292958</v>
      </c>
      <c r="E329" s="2">
        <f t="shared" si="15"/>
        <v>0</v>
      </c>
      <c r="F329" s="2">
        <f t="shared" si="16"/>
        <v>1</v>
      </c>
      <c r="G329" s="7">
        <f t="shared" si="17"/>
        <v>17.372223234601329</v>
      </c>
    </row>
    <row r="330" spans="1:7" ht="16" thickBot="1">
      <c r="A330" s="4">
        <v>323</v>
      </c>
      <c r="B330" s="4">
        <v>28.022309172518504</v>
      </c>
      <c r="C330" s="4">
        <v>25.132113247048942</v>
      </c>
      <c r="E330" s="2">
        <f t="shared" si="15"/>
        <v>1</v>
      </c>
      <c r="F330" s="2">
        <f t="shared" si="16"/>
        <v>0</v>
      </c>
      <c r="G330" s="7">
        <f t="shared" si="17"/>
        <v>2.8901959254695626</v>
      </c>
    </row>
    <row r="331" spans="1:7" ht="16" thickBot="1">
      <c r="A331" s="4">
        <v>324</v>
      </c>
      <c r="B331" s="4">
        <v>18.179298729124469</v>
      </c>
      <c r="C331" s="4">
        <v>21.76683049263573</v>
      </c>
      <c r="E331" s="2">
        <f t="shared" si="15"/>
        <v>0</v>
      </c>
      <c r="F331" s="2">
        <f t="shared" si="16"/>
        <v>1</v>
      </c>
      <c r="G331" s="7">
        <f t="shared" si="17"/>
        <v>3.5875317635112616</v>
      </c>
    </row>
    <row r="332" spans="1:7" ht="16" thickBot="1">
      <c r="A332" s="4">
        <v>325</v>
      </c>
      <c r="B332" s="4">
        <v>24.830055781650191</v>
      </c>
      <c r="C332" s="4">
        <v>26.044912262886125</v>
      </c>
      <c r="E332" s="2">
        <f t="shared" si="15"/>
        <v>0</v>
      </c>
      <c r="F332" s="2">
        <f t="shared" si="16"/>
        <v>1</v>
      </c>
      <c r="G332" s="7">
        <f t="shared" si="17"/>
        <v>1.2148564812359339</v>
      </c>
    </row>
    <row r="333" spans="1:7" ht="16" thickBot="1">
      <c r="A333" s="4">
        <v>326</v>
      </c>
      <c r="B333" s="4">
        <v>13.387973749877627</v>
      </c>
      <c r="C333" s="4">
        <v>18.303948194371632</v>
      </c>
      <c r="E333" s="2">
        <f t="shared" si="15"/>
        <v>0</v>
      </c>
      <c r="F333" s="2">
        <f t="shared" si="16"/>
        <v>1</v>
      </c>
      <c r="G333" s="7">
        <f t="shared" si="17"/>
        <v>4.9159744444940046</v>
      </c>
    </row>
    <row r="334" spans="1:7" ht="16" thickBot="1">
      <c r="A334" s="4">
        <v>327</v>
      </c>
      <c r="B334" s="4">
        <v>25.534220262754893</v>
      </c>
      <c r="C334" s="4">
        <v>22.599961040668337</v>
      </c>
      <c r="E334" s="2">
        <f t="shared" si="15"/>
        <v>1</v>
      </c>
      <c r="F334" s="2">
        <f t="shared" si="16"/>
        <v>0</v>
      </c>
      <c r="G334" s="7">
        <f t="shared" si="17"/>
        <v>2.9342592220865562</v>
      </c>
    </row>
    <row r="335" spans="1:7" ht="16" thickBot="1">
      <c r="A335" s="4">
        <v>328</v>
      </c>
      <c r="B335" s="4">
        <v>22.278518002421627</v>
      </c>
      <c r="C335" s="4">
        <v>23.383955114609488</v>
      </c>
      <c r="E335" s="2">
        <f t="shared" si="15"/>
        <v>0</v>
      </c>
      <c r="F335" s="2">
        <f t="shared" si="16"/>
        <v>1</v>
      </c>
      <c r="G335" s="7">
        <f t="shared" si="17"/>
        <v>1.105437112187861</v>
      </c>
    </row>
    <row r="336" spans="1:7" ht="16" thickBot="1">
      <c r="A336" s="4">
        <v>329</v>
      </c>
      <c r="B336" s="4">
        <v>17.833854567095415</v>
      </c>
      <c r="C336" s="4">
        <v>32.931772927275532</v>
      </c>
      <c r="E336" s="2">
        <f t="shared" si="15"/>
        <v>0</v>
      </c>
      <c r="F336" s="2">
        <f t="shared" si="16"/>
        <v>1</v>
      </c>
      <c r="G336" s="7">
        <f t="shared" si="17"/>
        <v>15.097918360180117</v>
      </c>
    </row>
    <row r="337" spans="1:7" ht="16" thickBot="1">
      <c r="A337" s="4">
        <v>330</v>
      </c>
      <c r="B337" s="4">
        <v>17.118083539847099</v>
      </c>
      <c r="C337" s="4">
        <v>15.534123782487734</v>
      </c>
      <c r="E337" s="2">
        <f t="shared" si="15"/>
        <v>1</v>
      </c>
      <c r="F337" s="2">
        <f t="shared" si="16"/>
        <v>0</v>
      </c>
      <c r="G337" s="7">
        <f t="shared" si="17"/>
        <v>1.5839597573593647</v>
      </c>
    </row>
    <row r="338" spans="1:7" ht="16" thickBot="1">
      <c r="A338" s="4">
        <v>331</v>
      </c>
      <c r="B338" s="4">
        <v>30.590461939346461</v>
      </c>
      <c r="C338" s="4">
        <v>29.548474661592557</v>
      </c>
      <c r="E338" s="2">
        <f t="shared" si="15"/>
        <v>1</v>
      </c>
      <c r="F338" s="2">
        <f t="shared" si="16"/>
        <v>0</v>
      </c>
      <c r="G338" s="7">
        <f t="shared" si="17"/>
        <v>1.0419872777539041</v>
      </c>
    </row>
    <row r="339" spans="1:7" ht="16" thickBot="1">
      <c r="A339" s="4">
        <v>332</v>
      </c>
      <c r="B339" s="4">
        <v>10.626566189113724</v>
      </c>
      <c r="C339" s="4">
        <v>23.662556720239579</v>
      </c>
      <c r="E339" s="2">
        <f t="shared" si="15"/>
        <v>0</v>
      </c>
      <c r="F339" s="2">
        <f t="shared" si="16"/>
        <v>1</v>
      </c>
      <c r="G339" s="7">
        <f t="shared" si="17"/>
        <v>13.035990531125854</v>
      </c>
    </row>
    <row r="340" spans="1:7" ht="16" thickBot="1">
      <c r="A340" s="4">
        <v>333</v>
      </c>
      <c r="B340" s="4">
        <v>31.067928128949251</v>
      </c>
      <c r="C340" s="4">
        <v>13.431202618338071</v>
      </c>
      <c r="E340" s="2">
        <f t="shared" si="15"/>
        <v>1</v>
      </c>
      <c r="F340" s="2">
        <f t="shared" si="16"/>
        <v>0</v>
      </c>
      <c r="G340" s="7">
        <f t="shared" si="17"/>
        <v>17.636725510611178</v>
      </c>
    </row>
    <row r="341" spans="1:7" ht="16" thickBot="1">
      <c r="A341" s="4">
        <v>334</v>
      </c>
      <c r="B341" s="4">
        <v>31.995191023344766</v>
      </c>
      <c r="C341" s="4">
        <v>16.319909069178276</v>
      </c>
      <c r="E341" s="2">
        <f t="shared" si="15"/>
        <v>1</v>
      </c>
      <c r="F341" s="2">
        <f t="shared" si="16"/>
        <v>0</v>
      </c>
      <c r="G341" s="7">
        <f t="shared" si="17"/>
        <v>15.67528195416649</v>
      </c>
    </row>
    <row r="342" spans="1:7" ht="16" thickBot="1">
      <c r="A342" s="4">
        <v>335</v>
      </c>
      <c r="B342" s="4">
        <v>32.998688428127764</v>
      </c>
      <c r="C342" s="4">
        <v>29.231106579879825</v>
      </c>
      <c r="E342" s="2">
        <f t="shared" si="15"/>
        <v>1</v>
      </c>
      <c r="F342" s="2">
        <f t="shared" si="16"/>
        <v>0</v>
      </c>
      <c r="G342" s="7">
        <f t="shared" si="17"/>
        <v>3.7675818482479393</v>
      </c>
    </row>
    <row r="343" spans="1:7" ht="16" thickBot="1">
      <c r="A343" s="4">
        <v>336</v>
      </c>
      <c r="B343" s="4">
        <v>28.136746859209378</v>
      </c>
      <c r="C343" s="4">
        <v>16.93975511378202</v>
      </c>
      <c r="E343" s="2">
        <f t="shared" si="15"/>
        <v>1</v>
      </c>
      <c r="F343" s="2">
        <f t="shared" si="16"/>
        <v>0</v>
      </c>
      <c r="G343" s="7">
        <f t="shared" si="17"/>
        <v>11.196991745427358</v>
      </c>
    </row>
    <row r="344" spans="1:7" ht="16" thickBot="1">
      <c r="A344" s="4">
        <v>337</v>
      </c>
      <c r="B344" s="4">
        <v>17.369478106949774</v>
      </c>
      <c r="C344" s="4">
        <v>34.465000616779264</v>
      </c>
      <c r="E344" s="2">
        <f t="shared" si="15"/>
        <v>0</v>
      </c>
      <c r="F344" s="2">
        <f t="shared" si="16"/>
        <v>1</v>
      </c>
      <c r="G344" s="7">
        <f t="shared" si="17"/>
        <v>17.09552250982949</v>
      </c>
    </row>
    <row r="345" spans="1:7" ht="16" thickBot="1">
      <c r="A345" s="4">
        <v>338</v>
      </c>
      <c r="B345" s="4">
        <v>10.754457323385909</v>
      </c>
      <c r="C345" s="4">
        <v>22.048336337264896</v>
      </c>
      <c r="E345" s="2">
        <f t="shared" si="15"/>
        <v>0</v>
      </c>
      <c r="F345" s="2">
        <f t="shared" si="16"/>
        <v>1</v>
      </c>
      <c r="G345" s="7">
        <f t="shared" si="17"/>
        <v>11.293879013878987</v>
      </c>
    </row>
    <row r="346" spans="1:7" ht="16" thickBot="1">
      <c r="A346" s="4">
        <v>339</v>
      </c>
      <c r="B346" s="4">
        <v>15.378955368913562</v>
      </c>
      <c r="C346" s="4">
        <v>27.759900077231748</v>
      </c>
      <c r="E346" s="2">
        <f t="shared" si="15"/>
        <v>0</v>
      </c>
      <c r="F346" s="2">
        <f t="shared" si="16"/>
        <v>1</v>
      </c>
      <c r="G346" s="7">
        <f t="shared" si="17"/>
        <v>12.380944708318186</v>
      </c>
    </row>
    <row r="347" spans="1:7" ht="16" thickBot="1">
      <c r="A347" s="4">
        <v>340</v>
      </c>
      <c r="B347" s="4">
        <v>28.504096705464107</v>
      </c>
      <c r="C347" s="4">
        <v>24.542200979792185</v>
      </c>
      <c r="E347" s="2">
        <f t="shared" si="15"/>
        <v>1</v>
      </c>
      <c r="F347" s="2">
        <f t="shared" si="16"/>
        <v>0</v>
      </c>
      <c r="G347" s="7">
        <f t="shared" si="17"/>
        <v>3.9618957256719227</v>
      </c>
    </row>
    <row r="348" spans="1:7" ht="16" thickBot="1">
      <c r="A348" s="4">
        <v>341</v>
      </c>
      <c r="B348" s="4">
        <v>30.502176304696128</v>
      </c>
      <c r="C348" s="4">
        <v>26.451803951788722</v>
      </c>
      <c r="E348" s="2">
        <f t="shared" si="15"/>
        <v>1</v>
      </c>
      <c r="F348" s="2">
        <f t="shared" si="16"/>
        <v>0</v>
      </c>
      <c r="G348" s="7">
        <f t="shared" si="17"/>
        <v>4.0503723529074058</v>
      </c>
    </row>
    <row r="349" spans="1:7" ht="16" thickBot="1">
      <c r="A349" s="4">
        <v>342</v>
      </c>
      <c r="B349" s="4">
        <v>34.042024863268644</v>
      </c>
      <c r="C349" s="4">
        <v>22.277107370343941</v>
      </c>
      <c r="E349" s="2">
        <f t="shared" si="15"/>
        <v>1</v>
      </c>
      <c r="F349" s="2">
        <f t="shared" si="16"/>
        <v>0</v>
      </c>
      <c r="G349" s="7">
        <f t="shared" si="17"/>
        <v>11.764917492924702</v>
      </c>
    </row>
    <row r="350" spans="1:7" ht="16" thickBot="1">
      <c r="A350" s="4">
        <v>343</v>
      </c>
      <c r="B350" s="4">
        <v>19.644505468194986</v>
      </c>
      <c r="C350" s="4">
        <v>30.653009590569546</v>
      </c>
      <c r="E350" s="2">
        <f t="shared" si="15"/>
        <v>0</v>
      </c>
      <c r="F350" s="2">
        <f t="shared" si="16"/>
        <v>1</v>
      </c>
      <c r="G350" s="7">
        <f t="shared" si="17"/>
        <v>11.008504122374561</v>
      </c>
    </row>
    <row r="351" spans="1:7" ht="16" thickBot="1">
      <c r="A351" s="4">
        <v>344</v>
      </c>
      <c r="B351" s="4">
        <v>36.381698000437332</v>
      </c>
      <c r="C351" s="4">
        <v>23.188307747141252</v>
      </c>
      <c r="E351" s="2">
        <f t="shared" si="15"/>
        <v>1</v>
      </c>
      <c r="F351" s="2">
        <f t="shared" si="16"/>
        <v>0</v>
      </c>
      <c r="G351" s="7">
        <f t="shared" si="17"/>
        <v>13.19339025329608</v>
      </c>
    </row>
    <row r="352" spans="1:7" ht="16" thickBot="1">
      <c r="A352" s="4">
        <v>345</v>
      </c>
      <c r="B352" s="4">
        <v>28.1179756716184</v>
      </c>
      <c r="C352" s="4">
        <v>20.693174873918842</v>
      </c>
      <c r="E352" s="2">
        <f t="shared" si="15"/>
        <v>1</v>
      </c>
      <c r="F352" s="2">
        <f t="shared" si="16"/>
        <v>0</v>
      </c>
      <c r="G352" s="7">
        <f t="shared" si="17"/>
        <v>7.4248007976995574</v>
      </c>
    </row>
    <row r="353" spans="1:7" ht="16" thickBot="1">
      <c r="A353" s="4">
        <v>346</v>
      </c>
      <c r="B353" s="4">
        <v>31.888166183765843</v>
      </c>
      <c r="C353" s="4">
        <v>7.405343136090778</v>
      </c>
      <c r="E353" s="2">
        <f t="shared" si="15"/>
        <v>1</v>
      </c>
      <c r="F353" s="2">
        <f t="shared" si="16"/>
        <v>0</v>
      </c>
      <c r="G353" s="7">
        <f t="shared" si="17"/>
        <v>24.482823047675065</v>
      </c>
    </row>
    <row r="354" spans="1:7" ht="16" thickBot="1">
      <c r="A354" s="4">
        <v>347</v>
      </c>
      <c r="B354" s="4">
        <v>29.534636007045279</v>
      </c>
      <c r="C354" s="4">
        <v>18.746719113826028</v>
      </c>
      <c r="E354" s="2">
        <f t="shared" si="15"/>
        <v>1</v>
      </c>
      <c r="F354" s="2">
        <f t="shared" si="16"/>
        <v>0</v>
      </c>
      <c r="G354" s="7">
        <f t="shared" si="17"/>
        <v>10.787916893219251</v>
      </c>
    </row>
    <row r="355" spans="1:7" ht="16" thickBot="1">
      <c r="A355" s="4">
        <v>348</v>
      </c>
      <c r="B355" s="4">
        <v>32.433285852966414</v>
      </c>
      <c r="C355" s="4">
        <v>27.732941123968523</v>
      </c>
      <c r="E355" s="2">
        <f t="shared" si="15"/>
        <v>1</v>
      </c>
      <c r="F355" s="2">
        <f t="shared" si="16"/>
        <v>0</v>
      </c>
      <c r="G355" s="7">
        <f t="shared" si="17"/>
        <v>4.7003447289978908</v>
      </c>
    </row>
    <row r="356" spans="1:7" ht="16" thickBot="1">
      <c r="A356" s="4">
        <v>349</v>
      </c>
      <c r="B356" s="4">
        <v>16.47295502479146</v>
      </c>
      <c r="C356" s="4">
        <v>27.210223678043445</v>
      </c>
      <c r="E356" s="2">
        <f t="shared" si="15"/>
        <v>0</v>
      </c>
      <c r="F356" s="2">
        <f t="shared" si="16"/>
        <v>1</v>
      </c>
      <c r="G356" s="7">
        <f t="shared" si="17"/>
        <v>10.737268653251984</v>
      </c>
    </row>
    <row r="357" spans="1:7" ht="16" thickBot="1">
      <c r="A357" s="4">
        <v>350</v>
      </c>
      <c r="B357" s="4">
        <v>13.374167324525741</v>
      </c>
      <c r="C357" s="4">
        <v>26.261480864057134</v>
      </c>
      <c r="E357" s="2">
        <f t="shared" si="15"/>
        <v>0</v>
      </c>
      <c r="F357" s="2">
        <f t="shared" si="16"/>
        <v>1</v>
      </c>
      <c r="G357" s="7">
        <f t="shared" si="17"/>
        <v>12.887313539531393</v>
      </c>
    </row>
    <row r="358" spans="1:7" ht="16" thickBot="1">
      <c r="A358" s="4">
        <v>351</v>
      </c>
      <c r="B358" s="4">
        <v>23.266907333597707</v>
      </c>
      <c r="C358" s="4">
        <v>21.75529128145434</v>
      </c>
      <c r="E358" s="2">
        <f t="shared" si="15"/>
        <v>1</v>
      </c>
      <c r="F358" s="2">
        <f t="shared" si="16"/>
        <v>0</v>
      </c>
      <c r="G358" s="7">
        <f t="shared" si="17"/>
        <v>1.511616052143367</v>
      </c>
    </row>
    <row r="359" spans="1:7" ht="16" thickBot="1">
      <c r="A359" s="4">
        <v>352</v>
      </c>
      <c r="B359" s="4">
        <v>36.221183216527969</v>
      </c>
      <c r="C359" s="4">
        <v>29.507921536051636</v>
      </c>
      <c r="E359" s="2">
        <f t="shared" si="15"/>
        <v>1</v>
      </c>
      <c r="F359" s="2">
        <f t="shared" si="16"/>
        <v>0</v>
      </c>
      <c r="G359" s="7">
        <f t="shared" si="17"/>
        <v>6.7132616804763323</v>
      </c>
    </row>
    <row r="360" spans="1:7" ht="16" thickBot="1">
      <c r="A360" s="4">
        <v>353</v>
      </c>
      <c r="B360" s="4">
        <v>13.170042103689742</v>
      </c>
      <c r="C360" s="4">
        <v>22.360336452253556</v>
      </c>
      <c r="E360" s="2">
        <f t="shared" si="15"/>
        <v>0</v>
      </c>
      <c r="F360" s="2">
        <f t="shared" si="16"/>
        <v>1</v>
      </c>
      <c r="G360" s="7">
        <f t="shared" si="17"/>
        <v>9.190294348563814</v>
      </c>
    </row>
    <row r="361" spans="1:7" ht="16" thickBot="1">
      <c r="A361" s="4">
        <v>354</v>
      </c>
      <c r="B361" s="4">
        <v>8.6338301848263299</v>
      </c>
      <c r="C361" s="4">
        <v>20.026563529518299</v>
      </c>
      <c r="E361" s="2">
        <f t="shared" si="15"/>
        <v>0</v>
      </c>
      <c r="F361" s="2">
        <f t="shared" si="16"/>
        <v>1</v>
      </c>
      <c r="G361" s="7">
        <f t="shared" si="17"/>
        <v>11.392733344691969</v>
      </c>
    </row>
    <row r="362" spans="1:7" ht="16" thickBot="1">
      <c r="A362" s="4">
        <v>355</v>
      </c>
      <c r="B362" s="4">
        <v>29.126537679099194</v>
      </c>
      <c r="C362" s="4">
        <v>7.5708384758924545</v>
      </c>
      <c r="E362" s="2">
        <f t="shared" si="15"/>
        <v>1</v>
      </c>
      <c r="F362" s="2">
        <f t="shared" si="16"/>
        <v>0</v>
      </c>
      <c r="G362" s="7">
        <f t="shared" si="17"/>
        <v>21.555699203206739</v>
      </c>
    </row>
    <row r="363" spans="1:7" ht="16" thickBot="1">
      <c r="A363" s="4">
        <v>356</v>
      </c>
      <c r="B363" s="4">
        <v>27.001160734693165</v>
      </c>
      <c r="C363" s="4">
        <v>24.762735967281039</v>
      </c>
      <c r="E363" s="2">
        <f t="shared" si="15"/>
        <v>1</v>
      </c>
      <c r="F363" s="2">
        <f t="shared" si="16"/>
        <v>0</v>
      </c>
      <c r="G363" s="7">
        <f t="shared" si="17"/>
        <v>2.2384247674121269</v>
      </c>
    </row>
    <row r="364" spans="1:7" ht="16" thickBot="1">
      <c r="A364" s="4">
        <v>357</v>
      </c>
      <c r="B364" s="4">
        <v>30.885389873499701</v>
      </c>
      <c r="C364" s="4">
        <v>23.265093378082565</v>
      </c>
      <c r="E364" s="2">
        <f t="shared" si="15"/>
        <v>1</v>
      </c>
      <c r="F364" s="2">
        <f t="shared" si="16"/>
        <v>0</v>
      </c>
      <c r="G364" s="7">
        <f t="shared" si="17"/>
        <v>7.6202964954171364</v>
      </c>
    </row>
    <row r="365" spans="1:7" ht="16" thickBot="1">
      <c r="A365" s="4">
        <v>358</v>
      </c>
      <c r="B365" s="4">
        <v>23.391827099237762</v>
      </c>
      <c r="C365" s="4">
        <v>10.249493773528998</v>
      </c>
      <c r="E365" s="2">
        <f t="shared" si="15"/>
        <v>1</v>
      </c>
      <c r="F365" s="2">
        <f t="shared" si="16"/>
        <v>0</v>
      </c>
      <c r="G365" s="7">
        <f t="shared" si="17"/>
        <v>13.142333325708764</v>
      </c>
    </row>
    <row r="366" spans="1:7" ht="16" thickBot="1">
      <c r="A366" s="4">
        <v>359</v>
      </c>
      <c r="B366" s="4">
        <v>25.876908386320935</v>
      </c>
      <c r="C366" s="4">
        <v>19.134503172419357</v>
      </c>
      <c r="E366" s="2">
        <f t="shared" si="15"/>
        <v>1</v>
      </c>
      <c r="F366" s="2">
        <f t="shared" si="16"/>
        <v>0</v>
      </c>
      <c r="G366" s="7">
        <f t="shared" si="17"/>
        <v>6.7424052139015771</v>
      </c>
    </row>
    <row r="367" spans="1:7" ht="16" thickBot="1">
      <c r="A367" s="4">
        <v>360</v>
      </c>
      <c r="B367" s="4">
        <v>28.806850023449094</v>
      </c>
      <c r="C367" s="4">
        <v>15.197554651234666</v>
      </c>
      <c r="E367" s="2">
        <f t="shared" si="15"/>
        <v>1</v>
      </c>
      <c r="F367" s="2">
        <f t="shared" si="16"/>
        <v>0</v>
      </c>
      <c r="G367" s="7">
        <f t="shared" si="17"/>
        <v>13.609295372214428</v>
      </c>
    </row>
    <row r="368" spans="1:7" ht="16" thickBot="1">
      <c r="A368" s="4">
        <v>361</v>
      </c>
      <c r="B368" s="4">
        <v>14.097920776506554</v>
      </c>
      <c r="C368" s="4">
        <v>27.581996466414566</v>
      </c>
      <c r="E368" s="2">
        <f t="shared" si="15"/>
        <v>0</v>
      </c>
      <c r="F368" s="2">
        <f t="shared" si="16"/>
        <v>1</v>
      </c>
      <c r="G368" s="7">
        <f t="shared" si="17"/>
        <v>13.484075689908012</v>
      </c>
    </row>
    <row r="369" spans="1:7" ht="16" thickBot="1">
      <c r="A369" s="4">
        <v>362</v>
      </c>
      <c r="B369" s="4">
        <v>43.920313726347125</v>
      </c>
      <c r="C369" s="4">
        <v>38.712880650900317</v>
      </c>
      <c r="E369" s="2">
        <f t="shared" si="15"/>
        <v>1</v>
      </c>
      <c r="F369" s="2">
        <f t="shared" si="16"/>
        <v>0</v>
      </c>
      <c r="G369" s="7">
        <f t="shared" si="17"/>
        <v>5.2074330754468079</v>
      </c>
    </row>
    <row r="370" spans="1:7" ht="16" thickBot="1">
      <c r="A370" s="4">
        <v>363</v>
      </c>
      <c r="B370" s="4">
        <v>32.153873677468013</v>
      </c>
      <c r="C370" s="4">
        <v>18.795711772780106</v>
      </c>
      <c r="E370" s="2">
        <f t="shared" si="15"/>
        <v>1</v>
      </c>
      <c r="F370" s="2">
        <f t="shared" si="16"/>
        <v>0</v>
      </c>
      <c r="G370" s="7">
        <f t="shared" si="17"/>
        <v>13.358161904687908</v>
      </c>
    </row>
    <row r="371" spans="1:7" ht="16" thickBot="1">
      <c r="A371" s="4">
        <v>364</v>
      </c>
      <c r="B371" s="4">
        <v>14.536389530746625</v>
      </c>
      <c r="C371" s="4">
        <v>22.860671509167357</v>
      </c>
      <c r="E371" s="2">
        <f t="shared" si="15"/>
        <v>0</v>
      </c>
      <c r="F371" s="2">
        <f t="shared" si="16"/>
        <v>1</v>
      </c>
      <c r="G371" s="7">
        <f t="shared" si="17"/>
        <v>8.324281978420732</v>
      </c>
    </row>
    <row r="372" spans="1:7" ht="16" thickBot="1">
      <c r="A372" s="4">
        <v>365</v>
      </c>
      <c r="B372" s="4">
        <v>13.461808583395555</v>
      </c>
      <c r="C372" s="4">
        <v>11.339396253314543</v>
      </c>
      <c r="E372" s="2">
        <f t="shared" si="15"/>
        <v>1</v>
      </c>
      <c r="F372" s="2">
        <f t="shared" si="16"/>
        <v>0</v>
      </c>
      <c r="G372" s="7">
        <f t="shared" si="17"/>
        <v>2.122412330081012</v>
      </c>
    </row>
    <row r="373" spans="1:7" ht="16" thickBot="1">
      <c r="A373" s="4">
        <v>366</v>
      </c>
      <c r="B373" s="4">
        <v>30.739537640050763</v>
      </c>
      <c r="C373" s="4">
        <v>25.289727911728257</v>
      </c>
      <c r="E373" s="2">
        <f t="shared" si="15"/>
        <v>1</v>
      </c>
      <c r="F373" s="2">
        <f t="shared" si="16"/>
        <v>0</v>
      </c>
      <c r="G373" s="7">
        <f t="shared" si="17"/>
        <v>5.4498097283225064</v>
      </c>
    </row>
    <row r="374" spans="1:7" ht="16" thickBot="1">
      <c r="A374" s="4">
        <v>367</v>
      </c>
      <c r="B374" s="4">
        <v>30.921545972658414</v>
      </c>
      <c r="C374" s="4">
        <v>22.044246253121756</v>
      </c>
      <c r="E374" s="2">
        <f t="shared" si="15"/>
        <v>1</v>
      </c>
      <c r="F374" s="2">
        <f t="shared" si="16"/>
        <v>0</v>
      </c>
      <c r="G374" s="7">
        <f t="shared" si="17"/>
        <v>8.8772997195366585</v>
      </c>
    </row>
    <row r="375" spans="1:7" ht="16" thickBot="1">
      <c r="A375" s="4">
        <v>368</v>
      </c>
      <c r="B375" s="4">
        <v>15.061708472702321</v>
      </c>
      <c r="C375" s="4">
        <v>13.825470751114096</v>
      </c>
      <c r="E375" s="2">
        <f t="shared" si="15"/>
        <v>1</v>
      </c>
      <c r="F375" s="2">
        <f t="shared" si="16"/>
        <v>0</v>
      </c>
      <c r="G375" s="7">
        <f t="shared" si="17"/>
        <v>1.2362377215882248</v>
      </c>
    </row>
    <row r="376" spans="1:7" ht="16" thickBot="1">
      <c r="A376" s="4">
        <v>369</v>
      </c>
      <c r="B376" s="4">
        <v>21.266932922062963</v>
      </c>
      <c r="C376" s="4">
        <v>32.967596985349743</v>
      </c>
      <c r="E376" s="2">
        <f t="shared" si="15"/>
        <v>0</v>
      </c>
      <c r="F376" s="2">
        <f t="shared" si="16"/>
        <v>1</v>
      </c>
      <c r="G376" s="7">
        <f t="shared" si="17"/>
        <v>11.70066406328678</v>
      </c>
    </row>
    <row r="377" spans="1:7" ht="16" thickBot="1">
      <c r="A377" s="4">
        <v>370</v>
      </c>
      <c r="B377" s="4">
        <v>27.47763037214461</v>
      </c>
      <c r="C377" s="4">
        <v>26.716169015981045</v>
      </c>
      <c r="E377" s="2">
        <f t="shared" si="15"/>
        <v>1</v>
      </c>
      <c r="F377" s="2">
        <f t="shared" si="16"/>
        <v>0</v>
      </c>
      <c r="G377" s="7">
        <f t="shared" si="17"/>
        <v>0.76146135616356503</v>
      </c>
    </row>
    <row r="378" spans="1:7" ht="16" thickBot="1">
      <c r="A378" s="4">
        <v>371</v>
      </c>
      <c r="B378" s="4">
        <v>18.141129047377859</v>
      </c>
      <c r="C378" s="4">
        <v>8.3785865805512767</v>
      </c>
      <c r="E378" s="2">
        <f t="shared" si="15"/>
        <v>1</v>
      </c>
      <c r="F378" s="2">
        <f t="shared" si="16"/>
        <v>0</v>
      </c>
      <c r="G378" s="7">
        <f t="shared" si="17"/>
        <v>9.7625424668265826</v>
      </c>
    </row>
    <row r="379" spans="1:7" ht="16" thickBot="1">
      <c r="A379" s="4">
        <v>372</v>
      </c>
      <c r="B379" s="4">
        <v>22.491860720681331</v>
      </c>
      <c r="C379" s="4">
        <v>35.5612474722762</v>
      </c>
      <c r="E379" s="2">
        <f t="shared" si="15"/>
        <v>0</v>
      </c>
      <c r="F379" s="2">
        <f t="shared" si="16"/>
        <v>1</v>
      </c>
      <c r="G379" s="7">
        <f t="shared" si="17"/>
        <v>13.06938675159487</v>
      </c>
    </row>
    <row r="380" spans="1:7" ht="16" thickBot="1">
      <c r="A380" s="4">
        <v>373</v>
      </c>
      <c r="B380" s="4">
        <v>18.507564608768114</v>
      </c>
      <c r="C380" s="4">
        <v>8.6173398439298659</v>
      </c>
      <c r="E380" s="2">
        <f t="shared" si="15"/>
        <v>1</v>
      </c>
      <c r="F380" s="2">
        <f t="shared" si="16"/>
        <v>0</v>
      </c>
      <c r="G380" s="7">
        <f t="shared" si="17"/>
        <v>9.8902247648382478</v>
      </c>
    </row>
    <row r="381" spans="1:7" ht="16" thickBot="1">
      <c r="A381" s="4">
        <v>374</v>
      </c>
      <c r="B381" s="4">
        <v>31.805616667759097</v>
      </c>
      <c r="C381" s="4">
        <v>25.750747387675442</v>
      </c>
      <c r="E381" s="2">
        <f t="shared" si="15"/>
        <v>1</v>
      </c>
      <c r="F381" s="2">
        <f t="shared" si="16"/>
        <v>0</v>
      </c>
      <c r="G381" s="7">
        <f t="shared" si="17"/>
        <v>6.0548692800836541</v>
      </c>
    </row>
    <row r="382" spans="1:7" ht="16" thickBot="1">
      <c r="A382" s="4">
        <v>375</v>
      </c>
      <c r="B382" s="4">
        <v>17.883516441212123</v>
      </c>
      <c r="C382" s="4">
        <v>23.473002409587306</v>
      </c>
      <c r="E382" s="2">
        <f t="shared" si="15"/>
        <v>0</v>
      </c>
      <c r="F382" s="2">
        <f t="shared" si="16"/>
        <v>1</v>
      </c>
      <c r="G382" s="7">
        <f t="shared" si="17"/>
        <v>5.5894859683751825</v>
      </c>
    </row>
    <row r="383" spans="1:7" ht="16" thickBot="1">
      <c r="A383" s="4">
        <v>376</v>
      </c>
      <c r="B383" s="4">
        <v>26.764162693432148</v>
      </c>
      <c r="C383" s="4">
        <v>35.038187392373047</v>
      </c>
      <c r="E383" s="2">
        <f t="shared" si="15"/>
        <v>0</v>
      </c>
      <c r="F383" s="2">
        <f t="shared" si="16"/>
        <v>1</v>
      </c>
      <c r="G383" s="7">
        <f t="shared" si="17"/>
        <v>8.2740246989408988</v>
      </c>
    </row>
    <row r="384" spans="1:7" ht="16" thickBot="1">
      <c r="A384" s="4">
        <v>377</v>
      </c>
      <c r="B384" s="4">
        <v>12.186393182863823</v>
      </c>
      <c r="C384" s="4">
        <v>13.589555493139095</v>
      </c>
      <c r="E384" s="2">
        <f t="shared" si="15"/>
        <v>0</v>
      </c>
      <c r="F384" s="2">
        <f t="shared" si="16"/>
        <v>1</v>
      </c>
      <c r="G384" s="7">
        <f t="shared" si="17"/>
        <v>1.4031623102752722</v>
      </c>
    </row>
    <row r="385" spans="1:7" ht="16" thickBot="1">
      <c r="A385" s="4">
        <v>378</v>
      </c>
      <c r="B385" s="4">
        <v>25.152573139318559</v>
      </c>
      <c r="C385" s="4">
        <v>18.932675026355579</v>
      </c>
      <c r="E385" s="2">
        <f t="shared" si="15"/>
        <v>1</v>
      </c>
      <c r="F385" s="2">
        <f t="shared" si="16"/>
        <v>0</v>
      </c>
      <c r="G385" s="7">
        <f t="shared" si="17"/>
        <v>6.21989811296298</v>
      </c>
    </row>
    <row r="386" spans="1:7" ht="16" thickBot="1">
      <c r="A386" s="4">
        <v>379</v>
      </c>
      <c r="B386" s="4">
        <v>19.433178324481865</v>
      </c>
      <c r="C386" s="4">
        <v>22.933084993966748</v>
      </c>
      <c r="E386" s="2">
        <f t="shared" si="15"/>
        <v>0</v>
      </c>
      <c r="F386" s="2">
        <f t="shared" si="16"/>
        <v>1</v>
      </c>
      <c r="G386" s="7">
        <f t="shared" si="17"/>
        <v>3.4999066694848828</v>
      </c>
    </row>
    <row r="387" spans="1:7" ht="16" thickBot="1">
      <c r="A387" s="4">
        <v>380</v>
      </c>
      <c r="B387" s="4">
        <v>22.527550588932062</v>
      </c>
      <c r="C387" s="4">
        <v>32.496911194447549</v>
      </c>
      <c r="E387" s="2">
        <f t="shared" si="15"/>
        <v>0</v>
      </c>
      <c r="F387" s="2">
        <f t="shared" si="16"/>
        <v>1</v>
      </c>
      <c r="G387" s="7">
        <f t="shared" si="17"/>
        <v>9.9693606055154866</v>
      </c>
    </row>
    <row r="388" spans="1:7" ht="16" thickBot="1">
      <c r="A388" s="4">
        <v>381</v>
      </c>
      <c r="B388" s="4">
        <v>26.807380896519408</v>
      </c>
      <c r="C388" s="4">
        <v>21.834528971830743</v>
      </c>
      <c r="E388" s="2">
        <f t="shared" si="15"/>
        <v>1</v>
      </c>
      <c r="F388" s="2">
        <f t="shared" si="16"/>
        <v>0</v>
      </c>
      <c r="G388" s="7">
        <f t="shared" si="17"/>
        <v>4.9728519246886655</v>
      </c>
    </row>
    <row r="389" spans="1:7" ht="16" thickBot="1">
      <c r="A389" s="4">
        <v>382</v>
      </c>
      <c r="B389" s="4">
        <v>22.347377944150601</v>
      </c>
      <c r="C389" s="4">
        <v>24.403156521070002</v>
      </c>
      <c r="E389" s="2">
        <f t="shared" si="15"/>
        <v>0</v>
      </c>
      <c r="F389" s="2">
        <f t="shared" si="16"/>
        <v>1</v>
      </c>
      <c r="G389" s="7">
        <f t="shared" si="17"/>
        <v>2.0557785769194012</v>
      </c>
    </row>
    <row r="390" spans="1:7" ht="16" thickBot="1">
      <c r="A390" s="4">
        <v>383</v>
      </c>
      <c r="B390" s="4">
        <v>31.774255506353228</v>
      </c>
      <c r="C390" s="4">
        <v>18.837829463554016</v>
      </c>
      <c r="E390" s="2">
        <f t="shared" si="15"/>
        <v>1</v>
      </c>
      <c r="F390" s="2">
        <f t="shared" si="16"/>
        <v>0</v>
      </c>
      <c r="G390" s="7">
        <f t="shared" si="17"/>
        <v>12.936426042799212</v>
      </c>
    </row>
    <row r="391" spans="1:7" ht="16" thickBot="1">
      <c r="A391" s="4">
        <v>384</v>
      </c>
      <c r="B391" s="4">
        <v>20.806651387666751</v>
      </c>
      <c r="C391" s="4">
        <v>21.498423775316947</v>
      </c>
      <c r="E391" s="2">
        <f t="shared" si="15"/>
        <v>0</v>
      </c>
      <c r="F391" s="2">
        <f t="shared" si="16"/>
        <v>1</v>
      </c>
      <c r="G391" s="7">
        <f t="shared" si="17"/>
        <v>0.69177238765019666</v>
      </c>
    </row>
    <row r="392" spans="1:7" ht="16" thickBot="1">
      <c r="A392" s="4">
        <v>385</v>
      </c>
      <c r="B392" s="4">
        <v>22.730087105901987</v>
      </c>
      <c r="C392" s="4">
        <v>20.365782317389609</v>
      </c>
      <c r="E392" s="2">
        <f t="shared" ref="E392:E455" si="18">IF(B392&gt;C392, 1, 0)</f>
        <v>1</v>
      </c>
      <c r="F392" s="2">
        <f t="shared" ref="F392:F455" si="19">IF(B392&lt;C392, 1, 0)</f>
        <v>0</v>
      </c>
      <c r="G392" s="7">
        <f t="shared" ref="G392:G455" si="20">IF(B392&gt;C392,B392-C392,C392-B392)</f>
        <v>2.3643047885123778</v>
      </c>
    </row>
    <row r="393" spans="1:7" ht="16" thickBot="1">
      <c r="A393" s="4">
        <v>386</v>
      </c>
      <c r="B393" s="4">
        <v>28.052025259007905</v>
      </c>
      <c r="C393" s="4">
        <v>19.140514850785344</v>
      </c>
      <c r="E393" s="2">
        <f t="shared" si="18"/>
        <v>1</v>
      </c>
      <c r="F393" s="2">
        <f t="shared" si="19"/>
        <v>0</v>
      </c>
      <c r="G393" s="7">
        <f t="shared" si="20"/>
        <v>8.9115104082225614</v>
      </c>
    </row>
    <row r="394" spans="1:7" ht="16" thickBot="1">
      <c r="A394" s="4">
        <v>387</v>
      </c>
      <c r="B394" s="4">
        <v>23.039786575906895</v>
      </c>
      <c r="C394" s="4">
        <v>9.9607838869643608</v>
      </c>
      <c r="E394" s="2">
        <f t="shared" si="18"/>
        <v>1</v>
      </c>
      <c r="F394" s="2">
        <f t="shared" si="19"/>
        <v>0</v>
      </c>
      <c r="G394" s="7">
        <f t="shared" si="20"/>
        <v>13.079002688942534</v>
      </c>
    </row>
    <row r="395" spans="1:7" ht="16" thickBot="1">
      <c r="A395" s="4">
        <v>388</v>
      </c>
      <c r="B395" s="4">
        <v>29.568212542040683</v>
      </c>
      <c r="C395" s="4">
        <v>19.107241332543886</v>
      </c>
      <c r="E395" s="2">
        <f t="shared" si="18"/>
        <v>1</v>
      </c>
      <c r="F395" s="2">
        <f t="shared" si="19"/>
        <v>0</v>
      </c>
      <c r="G395" s="7">
        <f t="shared" si="20"/>
        <v>10.460971209496797</v>
      </c>
    </row>
    <row r="396" spans="1:7" ht="16" thickBot="1">
      <c r="A396" s="4">
        <v>389</v>
      </c>
      <c r="B396" s="4">
        <v>26.251806607515508</v>
      </c>
      <c r="C396" s="4">
        <v>20.687261356627957</v>
      </c>
      <c r="E396" s="2">
        <f t="shared" si="18"/>
        <v>1</v>
      </c>
      <c r="F396" s="2">
        <f t="shared" si="19"/>
        <v>0</v>
      </c>
      <c r="G396" s="7">
        <f t="shared" si="20"/>
        <v>5.5645452508875515</v>
      </c>
    </row>
    <row r="397" spans="1:7" ht="16" thickBot="1">
      <c r="A397" s="4">
        <v>390</v>
      </c>
      <c r="B397" s="4">
        <v>18.792643978863961</v>
      </c>
      <c r="C397" s="4">
        <v>36.84927080314371</v>
      </c>
      <c r="E397" s="2">
        <f t="shared" si="18"/>
        <v>0</v>
      </c>
      <c r="F397" s="2">
        <f t="shared" si="19"/>
        <v>1</v>
      </c>
      <c r="G397" s="7">
        <f t="shared" si="20"/>
        <v>18.05662682427975</v>
      </c>
    </row>
    <row r="398" spans="1:7" ht="16" thickBot="1">
      <c r="A398" s="4">
        <v>391</v>
      </c>
      <c r="B398" s="4">
        <v>18.47640901230394</v>
      </c>
      <c r="C398" s="4">
        <v>28.226004657981797</v>
      </c>
      <c r="E398" s="2">
        <f t="shared" si="18"/>
        <v>0</v>
      </c>
      <c r="F398" s="2">
        <f t="shared" si="19"/>
        <v>1</v>
      </c>
      <c r="G398" s="7">
        <f t="shared" si="20"/>
        <v>9.7495956456778572</v>
      </c>
    </row>
    <row r="399" spans="1:7" ht="16" thickBot="1">
      <c r="A399" s="4">
        <v>392</v>
      </c>
      <c r="B399" s="4">
        <v>24.878859065746319</v>
      </c>
      <c r="C399" s="4">
        <v>25.551882338496437</v>
      </c>
      <c r="E399" s="2">
        <f t="shared" si="18"/>
        <v>0</v>
      </c>
      <c r="F399" s="2">
        <f t="shared" si="19"/>
        <v>1</v>
      </c>
      <c r="G399" s="7">
        <f t="shared" si="20"/>
        <v>0.6730232727501182</v>
      </c>
    </row>
    <row r="400" spans="1:7" ht="16" thickBot="1">
      <c r="A400" s="4">
        <v>393</v>
      </c>
      <c r="B400" s="4">
        <v>24.581613941470156</v>
      </c>
      <c r="C400" s="4">
        <v>16.439174091095197</v>
      </c>
      <c r="E400" s="2">
        <f t="shared" si="18"/>
        <v>1</v>
      </c>
      <c r="F400" s="2">
        <f t="shared" si="19"/>
        <v>0</v>
      </c>
      <c r="G400" s="7">
        <f t="shared" si="20"/>
        <v>8.1424398503749593</v>
      </c>
    </row>
    <row r="401" spans="1:7" ht="16" thickBot="1">
      <c r="A401" s="4">
        <v>394</v>
      </c>
      <c r="B401" s="4">
        <v>12.301424656096888</v>
      </c>
      <c r="C401" s="4">
        <v>20.599052521499406</v>
      </c>
      <c r="E401" s="2">
        <f t="shared" si="18"/>
        <v>0</v>
      </c>
      <c r="F401" s="2">
        <f t="shared" si="19"/>
        <v>1</v>
      </c>
      <c r="G401" s="7">
        <f t="shared" si="20"/>
        <v>8.297627865402518</v>
      </c>
    </row>
    <row r="402" spans="1:7" ht="16" thickBot="1">
      <c r="A402" s="4">
        <v>395</v>
      </c>
      <c r="B402" s="4">
        <v>20.250351407620986</v>
      </c>
      <c r="C402" s="4">
        <v>25.417732225329953</v>
      </c>
      <c r="E402" s="2">
        <f t="shared" si="18"/>
        <v>0</v>
      </c>
      <c r="F402" s="2">
        <f t="shared" si="19"/>
        <v>1</v>
      </c>
      <c r="G402" s="7">
        <f t="shared" si="20"/>
        <v>5.1673808177089668</v>
      </c>
    </row>
    <row r="403" spans="1:7" ht="16" thickBot="1">
      <c r="A403" s="4">
        <v>396</v>
      </c>
      <c r="B403" s="4">
        <v>21.56327633413564</v>
      </c>
      <c r="C403" s="4">
        <v>23.718706933200444</v>
      </c>
      <c r="E403" s="2">
        <f t="shared" si="18"/>
        <v>0</v>
      </c>
      <c r="F403" s="2">
        <f t="shared" si="19"/>
        <v>1</v>
      </c>
      <c r="G403" s="7">
        <f t="shared" si="20"/>
        <v>2.1554305990648039</v>
      </c>
    </row>
    <row r="404" spans="1:7" ht="16" thickBot="1">
      <c r="A404" s="4">
        <v>397</v>
      </c>
      <c r="B404" s="4">
        <v>29.94681936449895</v>
      </c>
      <c r="C404" s="4">
        <v>16.06325683359001</v>
      </c>
      <c r="E404" s="2">
        <f t="shared" si="18"/>
        <v>1</v>
      </c>
      <c r="F404" s="2">
        <f t="shared" si="19"/>
        <v>0</v>
      </c>
      <c r="G404" s="7">
        <f t="shared" si="20"/>
        <v>13.883562530908939</v>
      </c>
    </row>
    <row r="405" spans="1:7" ht="16" thickBot="1">
      <c r="A405" s="4">
        <v>398</v>
      </c>
      <c r="B405" s="4">
        <v>27.314007237970184</v>
      </c>
      <c r="C405" s="4">
        <v>23.709214990916845</v>
      </c>
      <c r="E405" s="2">
        <f t="shared" si="18"/>
        <v>1</v>
      </c>
      <c r="F405" s="2">
        <f t="shared" si="19"/>
        <v>0</v>
      </c>
      <c r="G405" s="7">
        <f t="shared" si="20"/>
        <v>3.6047922470533393</v>
      </c>
    </row>
    <row r="406" spans="1:7" ht="16" thickBot="1">
      <c r="A406" s="4">
        <v>399</v>
      </c>
      <c r="B406" s="4">
        <v>24.940825720529553</v>
      </c>
      <c r="C406" s="4">
        <v>30.355508121354916</v>
      </c>
      <c r="E406" s="2">
        <f t="shared" si="18"/>
        <v>0</v>
      </c>
      <c r="F406" s="2">
        <f t="shared" si="19"/>
        <v>1</v>
      </c>
      <c r="G406" s="7">
        <f t="shared" si="20"/>
        <v>5.4146824008253631</v>
      </c>
    </row>
    <row r="407" spans="1:7" ht="16" thickBot="1">
      <c r="A407" s="4">
        <v>400</v>
      </c>
      <c r="B407" s="4">
        <v>28.437128574311927</v>
      </c>
      <c r="C407" s="4">
        <v>14.509167146432928</v>
      </c>
      <c r="E407" s="2">
        <f t="shared" si="18"/>
        <v>1</v>
      </c>
      <c r="F407" s="2">
        <f t="shared" si="19"/>
        <v>0</v>
      </c>
      <c r="G407" s="7">
        <f t="shared" si="20"/>
        <v>13.927961427879</v>
      </c>
    </row>
    <row r="408" spans="1:7" ht="16" thickBot="1">
      <c r="A408" s="4">
        <v>401</v>
      </c>
      <c r="B408" s="4">
        <v>14.37354522981606</v>
      </c>
      <c r="C408" s="4">
        <v>31.205742559191275</v>
      </c>
      <c r="E408" s="2">
        <f t="shared" si="18"/>
        <v>0</v>
      </c>
      <c r="F408" s="2">
        <f t="shared" si="19"/>
        <v>1</v>
      </c>
      <c r="G408" s="7">
        <f t="shared" si="20"/>
        <v>16.832197329375216</v>
      </c>
    </row>
    <row r="409" spans="1:7" ht="16" thickBot="1">
      <c r="A409" s="4">
        <v>402</v>
      </c>
      <c r="B409" s="4">
        <v>21.423905103581696</v>
      </c>
      <c r="C409" s="4">
        <v>18.838068310126481</v>
      </c>
      <c r="E409" s="2">
        <f t="shared" si="18"/>
        <v>1</v>
      </c>
      <c r="F409" s="2">
        <f t="shared" si="19"/>
        <v>0</v>
      </c>
      <c r="G409" s="7">
        <f t="shared" si="20"/>
        <v>2.5858367934552149</v>
      </c>
    </row>
    <row r="410" spans="1:7" ht="16" thickBot="1">
      <c r="A410" s="4">
        <v>403</v>
      </c>
      <c r="B410" s="4">
        <v>15.201754513778006</v>
      </c>
      <c r="C410" s="4">
        <v>19.802694513906516</v>
      </c>
      <c r="E410" s="2">
        <f t="shared" si="18"/>
        <v>0</v>
      </c>
      <c r="F410" s="2">
        <f t="shared" si="19"/>
        <v>1</v>
      </c>
      <c r="G410" s="7">
        <f t="shared" si="20"/>
        <v>4.6009400001285101</v>
      </c>
    </row>
    <row r="411" spans="1:7" ht="16" thickBot="1">
      <c r="A411" s="4">
        <v>404</v>
      </c>
      <c r="B411" s="4">
        <v>27.159090726969453</v>
      </c>
      <c r="C411" s="4">
        <v>24.758306045234878</v>
      </c>
      <c r="E411" s="2">
        <f t="shared" si="18"/>
        <v>1</v>
      </c>
      <c r="F411" s="2">
        <f t="shared" si="19"/>
        <v>0</v>
      </c>
      <c r="G411" s="7">
        <f t="shared" si="20"/>
        <v>2.4007846817345744</v>
      </c>
    </row>
    <row r="412" spans="1:7" ht="16" thickBot="1">
      <c r="A412" s="4">
        <v>405</v>
      </c>
      <c r="B412" s="4">
        <v>33.920184514179049</v>
      </c>
      <c r="C412" s="4">
        <v>42.09376015377228</v>
      </c>
      <c r="E412" s="2">
        <f t="shared" si="18"/>
        <v>0</v>
      </c>
      <c r="F412" s="2">
        <f t="shared" si="19"/>
        <v>1</v>
      </c>
      <c r="G412" s="7">
        <f t="shared" si="20"/>
        <v>8.1735756395932313</v>
      </c>
    </row>
    <row r="413" spans="1:7" ht="16" thickBot="1">
      <c r="A413" s="4">
        <v>406</v>
      </c>
      <c r="B413" s="4">
        <v>23.318253927192224</v>
      </c>
      <c r="C413" s="4">
        <v>22.969784446631092</v>
      </c>
      <c r="E413" s="2">
        <f t="shared" si="18"/>
        <v>1</v>
      </c>
      <c r="F413" s="2">
        <f t="shared" si="19"/>
        <v>0</v>
      </c>
      <c r="G413" s="7">
        <f t="shared" si="20"/>
        <v>0.34846948056113192</v>
      </c>
    </row>
    <row r="414" spans="1:7" ht="16" thickBot="1">
      <c r="A414" s="4">
        <v>407</v>
      </c>
      <c r="B414" s="4">
        <v>30.247733559588781</v>
      </c>
      <c r="C414" s="4">
        <v>18.595972140280782</v>
      </c>
      <c r="E414" s="2">
        <f t="shared" si="18"/>
        <v>1</v>
      </c>
      <c r="F414" s="2">
        <f t="shared" si="19"/>
        <v>0</v>
      </c>
      <c r="G414" s="7">
        <f t="shared" si="20"/>
        <v>11.651761419307999</v>
      </c>
    </row>
    <row r="415" spans="1:7" ht="16" thickBot="1">
      <c r="A415" s="4">
        <v>408</v>
      </c>
      <c r="B415" s="4">
        <v>24.879722705216569</v>
      </c>
      <c r="C415" s="4">
        <v>18.775183485999975</v>
      </c>
      <c r="E415" s="2">
        <f t="shared" si="18"/>
        <v>1</v>
      </c>
      <c r="F415" s="2">
        <f t="shared" si="19"/>
        <v>0</v>
      </c>
      <c r="G415" s="7">
        <f t="shared" si="20"/>
        <v>6.1045392192165941</v>
      </c>
    </row>
    <row r="416" spans="1:7" ht="16" thickBot="1">
      <c r="A416" s="4">
        <v>409</v>
      </c>
      <c r="B416" s="4">
        <v>27.59864849919132</v>
      </c>
      <c r="C416" s="4">
        <v>33.355737602490471</v>
      </c>
      <c r="E416" s="2">
        <f t="shared" si="18"/>
        <v>0</v>
      </c>
      <c r="F416" s="2">
        <f t="shared" si="19"/>
        <v>1</v>
      </c>
      <c r="G416" s="7">
        <f t="shared" si="20"/>
        <v>5.7570891032991511</v>
      </c>
    </row>
    <row r="417" spans="1:7" ht="16" thickBot="1">
      <c r="A417" s="4">
        <v>410</v>
      </c>
      <c r="B417" s="4">
        <v>9.5859450022126591</v>
      </c>
      <c r="C417" s="4">
        <v>11.641192148747148</v>
      </c>
      <c r="E417" s="2">
        <f t="shared" si="18"/>
        <v>0</v>
      </c>
      <c r="F417" s="2">
        <f t="shared" si="19"/>
        <v>1</v>
      </c>
      <c r="G417" s="7">
        <f t="shared" si="20"/>
        <v>2.055247146534489</v>
      </c>
    </row>
    <row r="418" spans="1:7" ht="16" thickBot="1">
      <c r="A418" s="4">
        <v>411</v>
      </c>
      <c r="B418" s="4">
        <v>22.968525968963419</v>
      </c>
      <c r="C418" s="4">
        <v>16.385805121010758</v>
      </c>
      <c r="E418" s="2">
        <f t="shared" si="18"/>
        <v>1</v>
      </c>
      <c r="F418" s="2">
        <f t="shared" si="19"/>
        <v>0</v>
      </c>
      <c r="G418" s="7">
        <f t="shared" si="20"/>
        <v>6.5827208479526611</v>
      </c>
    </row>
    <row r="419" spans="1:7" ht="16" thickBot="1">
      <c r="A419" s="4">
        <v>412</v>
      </c>
      <c r="B419" s="4">
        <v>29.295082072944471</v>
      </c>
      <c r="C419" s="4">
        <v>36.951557229035771</v>
      </c>
      <c r="E419" s="2">
        <f t="shared" si="18"/>
        <v>0</v>
      </c>
      <c r="F419" s="2">
        <f t="shared" si="19"/>
        <v>1</v>
      </c>
      <c r="G419" s="7">
        <f t="shared" si="20"/>
        <v>7.6564751560913002</v>
      </c>
    </row>
    <row r="420" spans="1:7" ht="16" thickBot="1">
      <c r="A420" s="4">
        <v>413</v>
      </c>
      <c r="B420" s="4">
        <v>17.006662592190935</v>
      </c>
      <c r="C420" s="4">
        <v>36.440581709423221</v>
      </c>
      <c r="E420" s="2">
        <f t="shared" si="18"/>
        <v>0</v>
      </c>
      <c r="F420" s="2">
        <f t="shared" si="19"/>
        <v>1</v>
      </c>
      <c r="G420" s="7">
        <f t="shared" si="20"/>
        <v>19.433919117232286</v>
      </c>
    </row>
    <row r="421" spans="1:7" ht="16" thickBot="1">
      <c r="A421" s="4">
        <v>414</v>
      </c>
      <c r="B421" s="4">
        <v>19.334401143091739</v>
      </c>
      <c r="C421" s="4">
        <v>21.606612956770523</v>
      </c>
      <c r="E421" s="2">
        <f t="shared" si="18"/>
        <v>0</v>
      </c>
      <c r="F421" s="2">
        <f t="shared" si="19"/>
        <v>1</v>
      </c>
      <c r="G421" s="7">
        <f t="shared" si="20"/>
        <v>2.2722118136787834</v>
      </c>
    </row>
    <row r="422" spans="1:7" ht="16" thickBot="1">
      <c r="A422" s="4">
        <v>415</v>
      </c>
      <c r="B422" s="4">
        <v>32.523848942299303</v>
      </c>
      <c r="C422" s="4">
        <v>31.127477627897239</v>
      </c>
      <c r="E422" s="2">
        <f t="shared" si="18"/>
        <v>1</v>
      </c>
      <c r="F422" s="2">
        <f t="shared" si="19"/>
        <v>0</v>
      </c>
      <c r="G422" s="7">
        <f t="shared" si="20"/>
        <v>1.3963713144020637</v>
      </c>
    </row>
    <row r="423" spans="1:7" ht="16" thickBot="1">
      <c r="A423" s="4">
        <v>416</v>
      </c>
      <c r="B423" s="4">
        <v>26.091158384553548</v>
      </c>
      <c r="C423" s="4">
        <v>19.398960942291577</v>
      </c>
      <c r="E423" s="2">
        <f t="shared" si="18"/>
        <v>1</v>
      </c>
      <c r="F423" s="2">
        <f t="shared" si="19"/>
        <v>0</v>
      </c>
      <c r="G423" s="7">
        <f t="shared" si="20"/>
        <v>6.6921974422619712</v>
      </c>
    </row>
    <row r="424" spans="1:7" ht="16" thickBot="1">
      <c r="A424" s="4">
        <v>417</v>
      </c>
      <c r="B424" s="4">
        <v>33.813895601600137</v>
      </c>
      <c r="C424" s="4">
        <v>19.063441093569097</v>
      </c>
      <c r="E424" s="2">
        <f t="shared" si="18"/>
        <v>1</v>
      </c>
      <c r="F424" s="2">
        <f t="shared" si="19"/>
        <v>0</v>
      </c>
      <c r="G424" s="7">
        <f t="shared" si="20"/>
        <v>14.750454508031041</v>
      </c>
    </row>
    <row r="425" spans="1:7" ht="16" thickBot="1">
      <c r="A425" s="4">
        <v>418</v>
      </c>
      <c r="B425" s="4">
        <v>36.981286725663828</v>
      </c>
      <c r="C425" s="4">
        <v>20.922136604762244</v>
      </c>
      <c r="E425" s="2">
        <f t="shared" si="18"/>
        <v>1</v>
      </c>
      <c r="F425" s="2">
        <f t="shared" si="19"/>
        <v>0</v>
      </c>
      <c r="G425" s="7">
        <f t="shared" si="20"/>
        <v>16.059150120901585</v>
      </c>
    </row>
    <row r="426" spans="1:7" ht="16" thickBot="1">
      <c r="A426" s="4">
        <v>419</v>
      </c>
      <c r="B426" s="4">
        <v>29.437313033864097</v>
      </c>
      <c r="C426" s="4">
        <v>16.491918376845156</v>
      </c>
      <c r="E426" s="2">
        <f t="shared" si="18"/>
        <v>1</v>
      </c>
      <c r="F426" s="2">
        <f t="shared" si="19"/>
        <v>0</v>
      </c>
      <c r="G426" s="7">
        <f t="shared" si="20"/>
        <v>12.945394657018941</v>
      </c>
    </row>
    <row r="427" spans="1:7" ht="16" thickBot="1">
      <c r="A427" s="4">
        <v>420</v>
      </c>
      <c r="B427" s="4">
        <v>15.361427228795915</v>
      </c>
      <c r="C427" s="4">
        <v>29.133665213039937</v>
      </c>
      <c r="E427" s="2">
        <f t="shared" si="18"/>
        <v>0</v>
      </c>
      <c r="F427" s="2">
        <f t="shared" si="19"/>
        <v>1</v>
      </c>
      <c r="G427" s="7">
        <f t="shared" si="20"/>
        <v>13.772237984244022</v>
      </c>
    </row>
    <row r="428" spans="1:7" ht="16" thickBot="1">
      <c r="A428" s="4">
        <v>421</v>
      </c>
      <c r="B428" s="4">
        <v>16.661156028433439</v>
      </c>
      <c r="C428" s="4">
        <v>27.616093655975018</v>
      </c>
      <c r="E428" s="2">
        <f t="shared" si="18"/>
        <v>0</v>
      </c>
      <c r="F428" s="2">
        <f t="shared" si="19"/>
        <v>1</v>
      </c>
      <c r="G428" s="7">
        <f t="shared" si="20"/>
        <v>10.954937627541579</v>
      </c>
    </row>
    <row r="429" spans="1:7" ht="16" thickBot="1">
      <c r="A429" s="4">
        <v>422</v>
      </c>
      <c r="B429" s="4">
        <v>28.273806310581556</v>
      </c>
      <c r="C429" s="4">
        <v>15.708212850604788</v>
      </c>
      <c r="E429" s="2">
        <f t="shared" si="18"/>
        <v>1</v>
      </c>
      <c r="F429" s="2">
        <f t="shared" si="19"/>
        <v>0</v>
      </c>
      <c r="G429" s="7">
        <f t="shared" si="20"/>
        <v>12.565593459976768</v>
      </c>
    </row>
    <row r="430" spans="1:7" ht="16" thickBot="1">
      <c r="A430" s="4">
        <v>423</v>
      </c>
      <c r="B430" s="4">
        <v>39.644207651724187</v>
      </c>
      <c r="C430" s="4">
        <v>12.154048436426258</v>
      </c>
      <c r="E430" s="2">
        <f t="shared" si="18"/>
        <v>1</v>
      </c>
      <c r="F430" s="2">
        <f t="shared" si="19"/>
        <v>0</v>
      </c>
      <c r="G430" s="7">
        <f t="shared" si="20"/>
        <v>27.490159215297929</v>
      </c>
    </row>
    <row r="431" spans="1:7" ht="16" thickBot="1">
      <c r="A431" s="4">
        <v>424</v>
      </c>
      <c r="B431" s="4">
        <v>30.750993095865518</v>
      </c>
      <c r="C431" s="4">
        <v>26.130664432137582</v>
      </c>
      <c r="E431" s="2">
        <f t="shared" si="18"/>
        <v>1</v>
      </c>
      <c r="F431" s="2">
        <f t="shared" si="19"/>
        <v>0</v>
      </c>
      <c r="G431" s="7">
        <f t="shared" si="20"/>
        <v>4.6203286637279355</v>
      </c>
    </row>
    <row r="432" spans="1:7" ht="16" thickBot="1">
      <c r="A432" s="4">
        <v>425</v>
      </c>
      <c r="B432" s="4">
        <v>17.976293458239557</v>
      </c>
      <c r="C432" s="4">
        <v>20.800066742809285</v>
      </c>
      <c r="E432" s="2">
        <f t="shared" si="18"/>
        <v>0</v>
      </c>
      <c r="F432" s="2">
        <f t="shared" si="19"/>
        <v>1</v>
      </c>
      <c r="G432" s="7">
        <f t="shared" si="20"/>
        <v>2.8237732845697288</v>
      </c>
    </row>
    <row r="433" spans="1:7" ht="16" thickBot="1">
      <c r="A433" s="4">
        <v>426</v>
      </c>
      <c r="B433" s="4">
        <v>13.707088022761848</v>
      </c>
      <c r="C433" s="4">
        <v>32.995020214652243</v>
      </c>
      <c r="E433" s="2">
        <f t="shared" si="18"/>
        <v>0</v>
      </c>
      <c r="F433" s="2">
        <f t="shared" si="19"/>
        <v>1</v>
      </c>
      <c r="G433" s="7">
        <f t="shared" si="20"/>
        <v>19.287932191890395</v>
      </c>
    </row>
    <row r="434" spans="1:7" ht="16" thickBot="1">
      <c r="A434" s="4">
        <v>427</v>
      </c>
      <c r="B434" s="4">
        <v>13.800595257888759</v>
      </c>
      <c r="C434" s="4">
        <v>13.815860064243472</v>
      </c>
      <c r="E434" s="2">
        <f t="shared" si="18"/>
        <v>0</v>
      </c>
      <c r="F434" s="2">
        <f t="shared" si="19"/>
        <v>1</v>
      </c>
      <c r="G434" s="7">
        <f t="shared" si="20"/>
        <v>1.5264806354712945E-2</v>
      </c>
    </row>
    <row r="435" spans="1:7" ht="16" thickBot="1">
      <c r="A435" s="4">
        <v>428</v>
      </c>
      <c r="B435" s="4">
        <v>33.0841319560827</v>
      </c>
      <c r="C435" s="4">
        <v>23.10601433789774</v>
      </c>
      <c r="E435" s="2">
        <f t="shared" si="18"/>
        <v>1</v>
      </c>
      <c r="F435" s="2">
        <f t="shared" si="19"/>
        <v>0</v>
      </c>
      <c r="G435" s="7">
        <f t="shared" si="20"/>
        <v>9.9781176181849602</v>
      </c>
    </row>
    <row r="436" spans="1:7" ht="16" thickBot="1">
      <c r="A436" s="4">
        <v>429</v>
      </c>
      <c r="B436" s="4">
        <v>34.362220929235839</v>
      </c>
      <c r="C436" s="4">
        <v>13.263641917760681</v>
      </c>
      <c r="E436" s="2">
        <f t="shared" si="18"/>
        <v>1</v>
      </c>
      <c r="F436" s="2">
        <f t="shared" si="19"/>
        <v>0</v>
      </c>
      <c r="G436" s="7">
        <f t="shared" si="20"/>
        <v>21.098579011475159</v>
      </c>
    </row>
    <row r="437" spans="1:7" ht="16" thickBot="1">
      <c r="A437" s="4">
        <v>430</v>
      </c>
      <c r="B437" s="4">
        <v>23.65902281402126</v>
      </c>
      <c r="C437" s="4">
        <v>34.692376721578327</v>
      </c>
      <c r="E437" s="2">
        <f t="shared" si="18"/>
        <v>0</v>
      </c>
      <c r="F437" s="2">
        <f t="shared" si="19"/>
        <v>1</v>
      </c>
      <c r="G437" s="7">
        <f t="shared" si="20"/>
        <v>11.033353907557068</v>
      </c>
    </row>
    <row r="438" spans="1:7" ht="16" thickBot="1">
      <c r="A438" s="4">
        <v>431</v>
      </c>
      <c r="B438" s="4">
        <v>26.21678303231166</v>
      </c>
      <c r="C438" s="4">
        <v>34.530357386191952</v>
      </c>
      <c r="E438" s="2">
        <f t="shared" si="18"/>
        <v>0</v>
      </c>
      <c r="F438" s="2">
        <f t="shared" si="19"/>
        <v>1</v>
      </c>
      <c r="G438" s="7">
        <f t="shared" si="20"/>
        <v>8.3135743538802913</v>
      </c>
    </row>
    <row r="439" spans="1:7" ht="16" thickBot="1">
      <c r="A439" s="4">
        <v>432</v>
      </c>
      <c r="B439" s="4">
        <v>19.401226248785949</v>
      </c>
      <c r="C439" s="4">
        <v>27.127767988167495</v>
      </c>
      <c r="E439" s="2">
        <f t="shared" si="18"/>
        <v>0</v>
      </c>
      <c r="F439" s="2">
        <f t="shared" si="19"/>
        <v>1</v>
      </c>
      <c r="G439" s="7">
        <f t="shared" si="20"/>
        <v>7.7265417393815454</v>
      </c>
    </row>
    <row r="440" spans="1:7" ht="16" thickBot="1">
      <c r="A440" s="4">
        <v>433</v>
      </c>
      <c r="B440" s="4">
        <v>8.9311806319964866</v>
      </c>
      <c r="C440" s="4">
        <v>22.024117245486217</v>
      </c>
      <c r="E440" s="2">
        <f t="shared" si="18"/>
        <v>0</v>
      </c>
      <c r="F440" s="2">
        <f t="shared" si="19"/>
        <v>1</v>
      </c>
      <c r="G440" s="7">
        <f t="shared" si="20"/>
        <v>13.09293661348973</v>
      </c>
    </row>
    <row r="441" spans="1:7" ht="16" thickBot="1">
      <c r="A441" s="4">
        <v>434</v>
      </c>
      <c r="B441" s="4">
        <v>37.668231975524819</v>
      </c>
      <c r="C441" s="4">
        <v>31.432240366246482</v>
      </c>
      <c r="E441" s="2">
        <f t="shared" si="18"/>
        <v>1</v>
      </c>
      <c r="F441" s="2">
        <f t="shared" si="19"/>
        <v>0</v>
      </c>
      <c r="G441" s="7">
        <f t="shared" si="20"/>
        <v>6.2359916092783365</v>
      </c>
    </row>
    <row r="442" spans="1:7" ht="16" thickBot="1">
      <c r="A442" s="4">
        <v>435</v>
      </c>
      <c r="B442" s="4">
        <v>19.650002588956305</v>
      </c>
      <c r="C442" s="4">
        <v>11.859568363155457</v>
      </c>
      <c r="E442" s="2">
        <f t="shared" si="18"/>
        <v>1</v>
      </c>
      <c r="F442" s="2">
        <f t="shared" si="19"/>
        <v>0</v>
      </c>
      <c r="G442" s="7">
        <f t="shared" si="20"/>
        <v>7.7904342258008477</v>
      </c>
    </row>
    <row r="443" spans="1:7" ht="16" thickBot="1">
      <c r="A443" s="4">
        <v>436</v>
      </c>
      <c r="B443" s="4">
        <v>9.7115404747032095</v>
      </c>
      <c r="C443" s="4">
        <v>33.187799176322741</v>
      </c>
      <c r="E443" s="2">
        <f t="shared" si="18"/>
        <v>0</v>
      </c>
      <c r="F443" s="2">
        <f t="shared" si="19"/>
        <v>1</v>
      </c>
      <c r="G443" s="7">
        <f t="shared" si="20"/>
        <v>23.476258701619532</v>
      </c>
    </row>
    <row r="444" spans="1:7" ht="16" thickBot="1">
      <c r="A444" s="4">
        <v>437</v>
      </c>
      <c r="B444" s="4">
        <v>15.932957762006385</v>
      </c>
      <c r="C444" s="4">
        <v>24.06551636868538</v>
      </c>
      <c r="E444" s="2">
        <f t="shared" si="18"/>
        <v>0</v>
      </c>
      <c r="F444" s="2">
        <f t="shared" si="19"/>
        <v>1</v>
      </c>
      <c r="G444" s="7">
        <f t="shared" si="20"/>
        <v>8.1325586066789946</v>
      </c>
    </row>
    <row r="445" spans="1:7" ht="16" thickBot="1">
      <c r="A445" s="4">
        <v>438</v>
      </c>
      <c r="B445" s="4">
        <v>12.692569795468218</v>
      </c>
      <c r="C445" s="4">
        <v>19.748074570238597</v>
      </c>
      <c r="E445" s="2">
        <f t="shared" si="18"/>
        <v>0</v>
      </c>
      <c r="F445" s="2">
        <f t="shared" si="19"/>
        <v>1</v>
      </c>
      <c r="G445" s="7">
        <f t="shared" si="20"/>
        <v>7.0555047747703785</v>
      </c>
    </row>
    <row r="446" spans="1:7" ht="16" thickBot="1">
      <c r="A446" s="4">
        <v>439</v>
      </c>
      <c r="B446" s="4">
        <v>23.537709771977642</v>
      </c>
      <c r="C446" s="4">
        <v>19.839695669036107</v>
      </c>
      <c r="E446" s="2">
        <f t="shared" si="18"/>
        <v>1</v>
      </c>
      <c r="F446" s="2">
        <f t="shared" si="19"/>
        <v>0</v>
      </c>
      <c r="G446" s="7">
        <f t="shared" si="20"/>
        <v>3.698014102941535</v>
      </c>
    </row>
    <row r="447" spans="1:7" ht="16" thickBot="1">
      <c r="A447" s="4">
        <v>440</v>
      </c>
      <c r="B447" s="4">
        <v>22.744233082053118</v>
      </c>
      <c r="C447" s="4">
        <v>19.214758631590303</v>
      </c>
      <c r="E447" s="2">
        <f t="shared" si="18"/>
        <v>1</v>
      </c>
      <c r="F447" s="2">
        <f t="shared" si="19"/>
        <v>0</v>
      </c>
      <c r="G447" s="7">
        <f t="shared" si="20"/>
        <v>3.5294744504628142</v>
      </c>
    </row>
    <row r="448" spans="1:7" ht="16" thickBot="1">
      <c r="A448" s="4">
        <v>441</v>
      </c>
      <c r="B448" s="4">
        <v>28.558778403029443</v>
      </c>
      <c r="C448" s="4">
        <v>20.073961445776916</v>
      </c>
      <c r="E448" s="2">
        <f t="shared" si="18"/>
        <v>1</v>
      </c>
      <c r="F448" s="2">
        <f t="shared" si="19"/>
        <v>0</v>
      </c>
      <c r="G448" s="7">
        <f t="shared" si="20"/>
        <v>8.4848169572525265</v>
      </c>
    </row>
    <row r="449" spans="1:7" ht="16" thickBot="1">
      <c r="A449" s="4">
        <v>442</v>
      </c>
      <c r="B449" s="4">
        <v>11.873746431444715</v>
      </c>
      <c r="C449" s="4">
        <v>18.134231722053265</v>
      </c>
      <c r="E449" s="2">
        <f t="shared" si="18"/>
        <v>0</v>
      </c>
      <c r="F449" s="2">
        <f t="shared" si="19"/>
        <v>1</v>
      </c>
      <c r="G449" s="7">
        <f t="shared" si="20"/>
        <v>6.2604852906085497</v>
      </c>
    </row>
    <row r="450" spans="1:7" ht="16" thickBot="1">
      <c r="A450" s="4">
        <v>443</v>
      </c>
      <c r="B450" s="4">
        <v>18.016419784930221</v>
      </c>
      <c r="C450" s="4">
        <v>26.842368782617484</v>
      </c>
      <c r="E450" s="2">
        <f t="shared" si="18"/>
        <v>0</v>
      </c>
      <c r="F450" s="2">
        <f t="shared" si="19"/>
        <v>1</v>
      </c>
      <c r="G450" s="7">
        <f t="shared" si="20"/>
        <v>8.8259489976872629</v>
      </c>
    </row>
    <row r="451" spans="1:7" ht="16" thickBot="1">
      <c r="A451" s="4">
        <v>444</v>
      </c>
      <c r="B451" s="4">
        <v>25.29581496861406</v>
      </c>
      <c r="C451" s="4">
        <v>16.756498451691627</v>
      </c>
      <c r="E451" s="2">
        <f t="shared" si="18"/>
        <v>1</v>
      </c>
      <c r="F451" s="2">
        <f t="shared" si="19"/>
        <v>0</v>
      </c>
      <c r="G451" s="7">
        <f t="shared" si="20"/>
        <v>8.5393165169224332</v>
      </c>
    </row>
    <row r="452" spans="1:7" ht="16" thickBot="1">
      <c r="A452" s="4">
        <v>445</v>
      </c>
      <c r="B452" s="4">
        <v>21.613798468790549</v>
      </c>
      <c r="C452" s="4">
        <v>30.814028241883026</v>
      </c>
      <c r="E452" s="2">
        <f t="shared" si="18"/>
        <v>0</v>
      </c>
      <c r="F452" s="2">
        <f t="shared" si="19"/>
        <v>1</v>
      </c>
      <c r="G452" s="7">
        <f t="shared" si="20"/>
        <v>9.2002297730924774</v>
      </c>
    </row>
    <row r="453" spans="1:7" ht="16" thickBot="1">
      <c r="A453" s="4">
        <v>446</v>
      </c>
      <c r="B453" s="4">
        <v>3.1218850827500475</v>
      </c>
      <c r="C453" s="4">
        <v>32.320136405314273</v>
      </c>
      <c r="E453" s="2">
        <f t="shared" si="18"/>
        <v>0</v>
      </c>
      <c r="F453" s="2">
        <f t="shared" si="19"/>
        <v>1</v>
      </c>
      <c r="G453" s="7">
        <f t="shared" si="20"/>
        <v>29.198251322564225</v>
      </c>
    </row>
    <row r="454" spans="1:7" ht="16" thickBot="1">
      <c r="A454" s="4">
        <v>447</v>
      </c>
      <c r="B454" s="4">
        <v>29.644328542957314</v>
      </c>
      <c r="C454" s="4">
        <v>27.317965515627275</v>
      </c>
      <c r="E454" s="2">
        <f t="shared" si="18"/>
        <v>1</v>
      </c>
      <c r="F454" s="2">
        <f t="shared" si="19"/>
        <v>0</v>
      </c>
      <c r="G454" s="7">
        <f t="shared" si="20"/>
        <v>2.3263630273300393</v>
      </c>
    </row>
    <row r="455" spans="1:7" ht="16" thickBot="1">
      <c r="A455" s="4">
        <v>448</v>
      </c>
      <c r="B455" s="4">
        <v>38.366846802934027</v>
      </c>
      <c r="C455" s="4">
        <v>6.2398133592923415</v>
      </c>
      <c r="E455" s="2">
        <f t="shared" si="18"/>
        <v>1</v>
      </c>
      <c r="F455" s="2">
        <f t="shared" si="19"/>
        <v>0</v>
      </c>
      <c r="G455" s="7">
        <f t="shared" si="20"/>
        <v>32.127033443641686</v>
      </c>
    </row>
    <row r="456" spans="1:7" ht="16" thickBot="1">
      <c r="A456" s="4">
        <v>449</v>
      </c>
      <c r="B456" s="4">
        <v>26.194841313072569</v>
      </c>
      <c r="C456" s="4">
        <v>26.732036841114013</v>
      </c>
      <c r="E456" s="2">
        <f t="shared" ref="E456:E519" si="21">IF(B456&gt;C456, 1, 0)</f>
        <v>0</v>
      </c>
      <c r="F456" s="2">
        <f t="shared" ref="F456:F519" si="22">IF(B456&lt;C456, 1, 0)</f>
        <v>1</v>
      </c>
      <c r="G456" s="7">
        <f t="shared" ref="G456:G519" si="23">IF(B456&gt;C456,B456-C456,C456-B456)</f>
        <v>0.53719552804144399</v>
      </c>
    </row>
    <row r="457" spans="1:7" ht="16" thickBot="1">
      <c r="A457" s="4">
        <v>450</v>
      </c>
      <c r="B457" s="4">
        <v>10.861548473411403</v>
      </c>
      <c r="C457" s="4">
        <v>27.523229484050184</v>
      </c>
      <c r="E457" s="2">
        <f t="shared" si="21"/>
        <v>0</v>
      </c>
      <c r="F457" s="2">
        <f t="shared" si="22"/>
        <v>1</v>
      </c>
      <c r="G457" s="7">
        <f t="shared" si="23"/>
        <v>16.66168101063878</v>
      </c>
    </row>
    <row r="458" spans="1:7" ht="16" thickBot="1">
      <c r="A458" s="4">
        <v>451</v>
      </c>
      <c r="B458" s="4">
        <v>12.750726157898033</v>
      </c>
      <c r="C458" s="4">
        <v>20.935947591363789</v>
      </c>
      <c r="E458" s="2">
        <f t="shared" si="21"/>
        <v>0</v>
      </c>
      <c r="F458" s="2">
        <f t="shared" si="22"/>
        <v>1</v>
      </c>
      <c r="G458" s="7">
        <f t="shared" si="23"/>
        <v>8.185221433465756</v>
      </c>
    </row>
    <row r="459" spans="1:7" ht="16" thickBot="1">
      <c r="A459" s="4">
        <v>452</v>
      </c>
      <c r="B459" s="4">
        <v>31.064422488714442</v>
      </c>
      <c r="C459" s="4">
        <v>16.508206178782306</v>
      </c>
      <c r="E459" s="2">
        <f t="shared" si="21"/>
        <v>1</v>
      </c>
      <c r="F459" s="2">
        <f t="shared" si="22"/>
        <v>0</v>
      </c>
      <c r="G459" s="7">
        <f t="shared" si="23"/>
        <v>14.556216309932136</v>
      </c>
    </row>
    <row r="460" spans="1:7" ht="16" thickBot="1">
      <c r="A460" s="4">
        <v>453</v>
      </c>
      <c r="B460" s="4">
        <v>16.422381798747068</v>
      </c>
      <c r="C460" s="4">
        <v>26.467534368350417</v>
      </c>
      <c r="E460" s="2">
        <f t="shared" si="21"/>
        <v>0</v>
      </c>
      <c r="F460" s="2">
        <f t="shared" si="22"/>
        <v>1</v>
      </c>
      <c r="G460" s="7">
        <f t="shared" si="23"/>
        <v>10.045152569603349</v>
      </c>
    </row>
    <row r="461" spans="1:7" ht="16" thickBot="1">
      <c r="A461" s="4">
        <v>454</v>
      </c>
      <c r="B461" s="4">
        <v>20.205000679488666</v>
      </c>
      <c r="C461" s="4">
        <v>31.829469483124093</v>
      </c>
      <c r="E461" s="2">
        <f t="shared" si="21"/>
        <v>0</v>
      </c>
      <c r="F461" s="2">
        <f t="shared" si="22"/>
        <v>1</v>
      </c>
      <c r="G461" s="7">
        <f t="shared" si="23"/>
        <v>11.624468803635427</v>
      </c>
    </row>
    <row r="462" spans="1:7" ht="16" thickBot="1">
      <c r="A462" s="4">
        <v>455</v>
      </c>
      <c r="B462" s="4">
        <v>12.439615555096886</v>
      </c>
      <c r="C462" s="4">
        <v>23.077688350317207</v>
      </c>
      <c r="E462" s="2">
        <f t="shared" si="21"/>
        <v>0</v>
      </c>
      <c r="F462" s="2">
        <f t="shared" si="22"/>
        <v>1</v>
      </c>
      <c r="G462" s="7">
        <f t="shared" si="23"/>
        <v>10.638072795220321</v>
      </c>
    </row>
    <row r="463" spans="1:7" ht="16" thickBot="1">
      <c r="A463" s="4">
        <v>456</v>
      </c>
      <c r="B463" s="4">
        <v>24.09684477572069</v>
      </c>
      <c r="C463" s="4">
        <v>30.757367951893016</v>
      </c>
      <c r="E463" s="2">
        <f t="shared" si="21"/>
        <v>0</v>
      </c>
      <c r="F463" s="2">
        <f t="shared" si="22"/>
        <v>1</v>
      </c>
      <c r="G463" s="7">
        <f t="shared" si="23"/>
        <v>6.660523176172326</v>
      </c>
    </row>
    <row r="464" spans="1:7" ht="16" thickBot="1">
      <c r="A464" s="4">
        <v>457</v>
      </c>
      <c r="B464" s="4">
        <v>41.392367667430392</v>
      </c>
      <c r="C464" s="4">
        <v>34.903682747312722</v>
      </c>
      <c r="E464" s="2">
        <f t="shared" si="21"/>
        <v>1</v>
      </c>
      <c r="F464" s="2">
        <f t="shared" si="22"/>
        <v>0</v>
      </c>
      <c r="G464" s="7">
        <f t="shared" si="23"/>
        <v>6.4886849201176702</v>
      </c>
    </row>
    <row r="465" spans="1:7" ht="16" thickBot="1">
      <c r="A465" s="4">
        <v>458</v>
      </c>
      <c r="B465" s="4">
        <v>29.669497344558845</v>
      </c>
      <c r="C465" s="4">
        <v>22.701748973747069</v>
      </c>
      <c r="E465" s="2">
        <f t="shared" si="21"/>
        <v>1</v>
      </c>
      <c r="F465" s="2">
        <f t="shared" si="22"/>
        <v>0</v>
      </c>
      <c r="G465" s="7">
        <f t="shared" si="23"/>
        <v>6.9677483708117762</v>
      </c>
    </row>
    <row r="466" spans="1:7" ht="16" thickBot="1">
      <c r="A466" s="4">
        <v>459</v>
      </c>
      <c r="B466" s="4">
        <v>15.188069574590733</v>
      </c>
      <c r="C466" s="4">
        <v>25.963667192560713</v>
      </c>
      <c r="E466" s="2">
        <f t="shared" si="21"/>
        <v>0</v>
      </c>
      <c r="F466" s="2">
        <f t="shared" si="22"/>
        <v>1</v>
      </c>
      <c r="G466" s="7">
        <f t="shared" si="23"/>
        <v>10.77559761796998</v>
      </c>
    </row>
    <row r="467" spans="1:7" ht="16" thickBot="1">
      <c r="A467" s="4">
        <v>460</v>
      </c>
      <c r="B467" s="4">
        <v>17.494662579050846</v>
      </c>
      <c r="C467" s="4">
        <v>16.655802491392748</v>
      </c>
      <c r="E467" s="2">
        <f t="shared" si="21"/>
        <v>1</v>
      </c>
      <c r="F467" s="2">
        <f t="shared" si="22"/>
        <v>0</v>
      </c>
      <c r="G467" s="7">
        <f t="shared" si="23"/>
        <v>0.83886008765809805</v>
      </c>
    </row>
    <row r="468" spans="1:7" ht="16" thickBot="1">
      <c r="A468" s="4">
        <v>461</v>
      </c>
      <c r="B468" s="4">
        <v>23.767114158824732</v>
      </c>
      <c r="C468" s="4">
        <v>11.314293417763581</v>
      </c>
      <c r="E468" s="2">
        <f t="shared" si="21"/>
        <v>1</v>
      </c>
      <c r="F468" s="2">
        <f t="shared" si="22"/>
        <v>0</v>
      </c>
      <c r="G468" s="7">
        <f t="shared" si="23"/>
        <v>12.452820741061151</v>
      </c>
    </row>
    <row r="469" spans="1:7" ht="16" thickBot="1">
      <c r="A469" s="4">
        <v>462</v>
      </c>
      <c r="B469" s="4">
        <v>16.722934758809856</v>
      </c>
      <c r="C469" s="4">
        <v>18.94719581925618</v>
      </c>
      <c r="E469" s="2">
        <f t="shared" si="21"/>
        <v>0</v>
      </c>
      <c r="F469" s="2">
        <f t="shared" si="22"/>
        <v>1</v>
      </c>
      <c r="G469" s="7">
        <f t="shared" si="23"/>
        <v>2.2242610604463238</v>
      </c>
    </row>
    <row r="470" spans="1:7" ht="16" thickBot="1">
      <c r="A470" s="4">
        <v>463</v>
      </c>
      <c r="B470" s="4">
        <v>14.484832938413318</v>
      </c>
      <c r="C470" s="4">
        <v>28.409389340736787</v>
      </c>
      <c r="E470" s="2">
        <f t="shared" si="21"/>
        <v>0</v>
      </c>
      <c r="F470" s="2">
        <f t="shared" si="22"/>
        <v>1</v>
      </c>
      <c r="G470" s="7">
        <f t="shared" si="23"/>
        <v>13.92455640232347</v>
      </c>
    </row>
    <row r="471" spans="1:7" ht="16" thickBot="1">
      <c r="A471" s="4">
        <v>464</v>
      </c>
      <c r="B471" s="4">
        <v>22.062723960485094</v>
      </c>
      <c r="C471" s="4">
        <v>21.93872457369913</v>
      </c>
      <c r="E471" s="2">
        <f t="shared" si="21"/>
        <v>1</v>
      </c>
      <c r="F471" s="2">
        <f t="shared" si="22"/>
        <v>0</v>
      </c>
      <c r="G471" s="7">
        <f t="shared" si="23"/>
        <v>0.12399938678596456</v>
      </c>
    </row>
    <row r="472" spans="1:7" ht="16" thickBot="1">
      <c r="A472" s="4">
        <v>465</v>
      </c>
      <c r="B472" s="4">
        <v>25.150660201221047</v>
      </c>
      <c r="C472" s="4">
        <v>21.52117558568122</v>
      </c>
      <c r="E472" s="2">
        <f t="shared" si="21"/>
        <v>1</v>
      </c>
      <c r="F472" s="2">
        <f t="shared" si="22"/>
        <v>0</v>
      </c>
      <c r="G472" s="7">
        <f t="shared" si="23"/>
        <v>3.6294846155398268</v>
      </c>
    </row>
    <row r="473" spans="1:7" ht="16" thickBot="1">
      <c r="A473" s="4">
        <v>466</v>
      </c>
      <c r="B473" s="4">
        <v>19.242566313049913</v>
      </c>
      <c r="C473" s="4">
        <v>20.445594517482952</v>
      </c>
      <c r="E473" s="2">
        <f t="shared" si="21"/>
        <v>0</v>
      </c>
      <c r="F473" s="2">
        <f t="shared" si="22"/>
        <v>1</v>
      </c>
      <c r="G473" s="7">
        <f t="shared" si="23"/>
        <v>1.2030282044330391</v>
      </c>
    </row>
    <row r="474" spans="1:7" ht="16" thickBot="1">
      <c r="A474" s="4">
        <v>467</v>
      </c>
      <c r="B474" s="4">
        <v>32.644909384381975</v>
      </c>
      <c r="C474" s="4">
        <v>26.527591523063961</v>
      </c>
      <c r="E474" s="2">
        <f t="shared" si="21"/>
        <v>1</v>
      </c>
      <c r="F474" s="2">
        <f t="shared" si="22"/>
        <v>0</v>
      </c>
      <c r="G474" s="7">
        <f t="shared" si="23"/>
        <v>6.1173178613180141</v>
      </c>
    </row>
    <row r="475" spans="1:7" ht="16" thickBot="1">
      <c r="A475" s="4">
        <v>468</v>
      </c>
      <c r="B475" s="4">
        <v>24.10993370333901</v>
      </c>
      <c r="C475" s="4">
        <v>36.744704822998891</v>
      </c>
      <c r="E475" s="2">
        <f t="shared" si="21"/>
        <v>0</v>
      </c>
      <c r="F475" s="2">
        <f t="shared" si="22"/>
        <v>1</v>
      </c>
      <c r="G475" s="7">
        <f t="shared" si="23"/>
        <v>12.634771119659881</v>
      </c>
    </row>
    <row r="476" spans="1:7" ht="16" thickBot="1">
      <c r="A476" s="4">
        <v>469</v>
      </c>
      <c r="B476" s="4">
        <v>20.174497203575982</v>
      </c>
      <c r="C476" s="4">
        <v>37.870274854054145</v>
      </c>
      <c r="E476" s="2">
        <f t="shared" si="21"/>
        <v>0</v>
      </c>
      <c r="F476" s="2">
        <f t="shared" si="22"/>
        <v>1</v>
      </c>
      <c r="G476" s="7">
        <f t="shared" si="23"/>
        <v>17.695777650478163</v>
      </c>
    </row>
    <row r="477" spans="1:7" ht="16" thickBot="1">
      <c r="A477" s="4">
        <v>470</v>
      </c>
      <c r="B477" s="4">
        <v>20.465058998099348</v>
      </c>
      <c r="C477" s="4">
        <v>30.239656538736501</v>
      </c>
      <c r="E477" s="2">
        <f t="shared" si="21"/>
        <v>0</v>
      </c>
      <c r="F477" s="2">
        <f t="shared" si="22"/>
        <v>1</v>
      </c>
      <c r="G477" s="7">
        <f t="shared" si="23"/>
        <v>9.7745975406371528</v>
      </c>
    </row>
    <row r="478" spans="1:7" ht="16" thickBot="1">
      <c r="A478" s="4">
        <v>471</v>
      </c>
      <c r="B478" s="4">
        <v>7.4835311633881716</v>
      </c>
      <c r="C478" s="4">
        <v>25.828248563131137</v>
      </c>
      <c r="E478" s="2">
        <f t="shared" si="21"/>
        <v>0</v>
      </c>
      <c r="F478" s="2">
        <f t="shared" si="22"/>
        <v>1</v>
      </c>
      <c r="G478" s="7">
        <f t="shared" si="23"/>
        <v>18.344717399742965</v>
      </c>
    </row>
    <row r="479" spans="1:7" ht="16" thickBot="1">
      <c r="A479" s="4">
        <v>472</v>
      </c>
      <c r="B479" s="4">
        <v>23.559501684539224</v>
      </c>
      <c r="C479" s="4">
        <v>15.300360666774363</v>
      </c>
      <c r="E479" s="2">
        <f t="shared" si="21"/>
        <v>1</v>
      </c>
      <c r="F479" s="2">
        <f t="shared" si="22"/>
        <v>0</v>
      </c>
      <c r="G479" s="7">
        <f t="shared" si="23"/>
        <v>8.2591410177648612</v>
      </c>
    </row>
    <row r="480" spans="1:7" ht="16" thickBot="1">
      <c r="A480" s="4">
        <v>473</v>
      </c>
      <c r="B480" s="4">
        <v>24.115908129423914</v>
      </c>
      <c r="C480" s="4">
        <v>26.952782734889354</v>
      </c>
      <c r="E480" s="2">
        <f t="shared" si="21"/>
        <v>0</v>
      </c>
      <c r="F480" s="2">
        <f t="shared" si="22"/>
        <v>1</v>
      </c>
      <c r="G480" s="7">
        <f t="shared" si="23"/>
        <v>2.8368746054654395</v>
      </c>
    </row>
    <row r="481" spans="1:7" ht="16" thickBot="1">
      <c r="A481" s="4">
        <v>474</v>
      </c>
      <c r="B481" s="4">
        <v>31.481435834201175</v>
      </c>
      <c r="C481" s="4">
        <v>20.328613546309313</v>
      </c>
      <c r="E481" s="2">
        <f t="shared" si="21"/>
        <v>1</v>
      </c>
      <c r="F481" s="2">
        <f t="shared" si="22"/>
        <v>0</v>
      </c>
      <c r="G481" s="7">
        <f t="shared" si="23"/>
        <v>11.152822287891862</v>
      </c>
    </row>
    <row r="482" spans="1:7" ht="16" thickBot="1">
      <c r="A482" s="4">
        <v>475</v>
      </c>
      <c r="B482" s="4">
        <v>12.633484519103517</v>
      </c>
      <c r="C482" s="4">
        <v>10.101874070348424</v>
      </c>
      <c r="E482" s="2">
        <f t="shared" si="21"/>
        <v>1</v>
      </c>
      <c r="F482" s="2">
        <f t="shared" si="22"/>
        <v>0</v>
      </c>
      <c r="G482" s="7">
        <f t="shared" si="23"/>
        <v>2.5316104487550923</v>
      </c>
    </row>
    <row r="483" spans="1:7" ht="16" thickBot="1">
      <c r="A483" s="4">
        <v>476</v>
      </c>
      <c r="B483" s="4">
        <v>19.303780015112196</v>
      </c>
      <c r="C483" s="4">
        <v>25.992725093044392</v>
      </c>
      <c r="E483" s="2">
        <f t="shared" si="21"/>
        <v>0</v>
      </c>
      <c r="F483" s="2">
        <f t="shared" si="22"/>
        <v>1</v>
      </c>
      <c r="G483" s="7">
        <f t="shared" si="23"/>
        <v>6.6889450779321962</v>
      </c>
    </row>
    <row r="484" spans="1:7" ht="16" thickBot="1">
      <c r="A484" s="4">
        <v>477</v>
      </c>
      <c r="B484" s="4">
        <v>29.571549751854743</v>
      </c>
      <c r="C484" s="4">
        <v>10.855294501232226</v>
      </c>
      <c r="E484" s="2">
        <f t="shared" si="21"/>
        <v>1</v>
      </c>
      <c r="F484" s="2">
        <f t="shared" si="22"/>
        <v>0</v>
      </c>
      <c r="G484" s="7">
        <f t="shared" si="23"/>
        <v>18.716255250622517</v>
      </c>
    </row>
    <row r="485" spans="1:7" ht="16" thickBot="1">
      <c r="A485" s="4">
        <v>478</v>
      </c>
      <c r="B485" s="4">
        <v>12.545107383527718</v>
      </c>
      <c r="C485" s="4">
        <v>34.121726641682429</v>
      </c>
      <c r="E485" s="2">
        <f t="shared" si="21"/>
        <v>0</v>
      </c>
      <c r="F485" s="2">
        <f t="shared" si="22"/>
        <v>1</v>
      </c>
      <c r="G485" s="7">
        <f t="shared" si="23"/>
        <v>21.576619258154711</v>
      </c>
    </row>
    <row r="486" spans="1:7" ht="16" thickBot="1">
      <c r="A486" s="4">
        <v>479</v>
      </c>
      <c r="B486" s="4">
        <v>16.535989012112264</v>
      </c>
      <c r="C486" s="4">
        <v>27.925814281308142</v>
      </c>
      <c r="E486" s="2">
        <f t="shared" si="21"/>
        <v>0</v>
      </c>
      <c r="F486" s="2">
        <f t="shared" si="22"/>
        <v>1</v>
      </c>
      <c r="G486" s="7">
        <f t="shared" si="23"/>
        <v>11.389825269195878</v>
      </c>
    </row>
    <row r="487" spans="1:7" ht="16" thickBot="1">
      <c r="A487" s="4">
        <v>480</v>
      </c>
      <c r="B487" s="4">
        <v>24.011695154647015</v>
      </c>
      <c r="C487" s="4">
        <v>28.399379087478039</v>
      </c>
      <c r="E487" s="2">
        <f t="shared" si="21"/>
        <v>0</v>
      </c>
      <c r="F487" s="2">
        <f t="shared" si="22"/>
        <v>1</v>
      </c>
      <c r="G487" s="7">
        <f t="shared" si="23"/>
        <v>4.387683932831024</v>
      </c>
    </row>
    <row r="488" spans="1:7" ht="16" thickBot="1">
      <c r="A488" s="4">
        <v>481</v>
      </c>
      <c r="B488" s="4">
        <v>25.780344876642133</v>
      </c>
      <c r="C488" s="4">
        <v>19.007657789814175</v>
      </c>
      <c r="E488" s="2">
        <f t="shared" si="21"/>
        <v>1</v>
      </c>
      <c r="F488" s="2">
        <f t="shared" si="22"/>
        <v>0</v>
      </c>
      <c r="G488" s="7">
        <f t="shared" si="23"/>
        <v>6.7726870868279576</v>
      </c>
    </row>
    <row r="489" spans="1:7" ht="16" thickBot="1">
      <c r="A489" s="4">
        <v>482</v>
      </c>
      <c r="B489" s="4">
        <v>12.281261741978495</v>
      </c>
      <c r="C489" s="4">
        <v>6.8814093404765444</v>
      </c>
      <c r="E489" s="2">
        <f t="shared" si="21"/>
        <v>1</v>
      </c>
      <c r="F489" s="2">
        <f t="shared" si="22"/>
        <v>0</v>
      </c>
      <c r="G489" s="7">
        <f t="shared" si="23"/>
        <v>5.3998524015019509</v>
      </c>
    </row>
    <row r="490" spans="1:7" ht="16" thickBot="1">
      <c r="A490" s="4">
        <v>483</v>
      </c>
      <c r="B490" s="4">
        <v>18.47414559756827</v>
      </c>
      <c r="C490" s="4">
        <v>34.196709056254498</v>
      </c>
      <c r="E490" s="2">
        <f t="shared" si="21"/>
        <v>0</v>
      </c>
      <c r="F490" s="2">
        <f t="shared" si="22"/>
        <v>1</v>
      </c>
      <c r="G490" s="7">
        <f t="shared" si="23"/>
        <v>15.722563458686228</v>
      </c>
    </row>
    <row r="491" spans="1:7" ht="16" thickBot="1">
      <c r="A491" s="4">
        <v>484</v>
      </c>
      <c r="B491" s="4">
        <v>3.9824846545060275</v>
      </c>
      <c r="C491" s="4">
        <v>16.305443827494145</v>
      </c>
      <c r="E491" s="2">
        <f t="shared" si="21"/>
        <v>0</v>
      </c>
      <c r="F491" s="2">
        <f t="shared" si="22"/>
        <v>1</v>
      </c>
      <c r="G491" s="7">
        <f t="shared" si="23"/>
        <v>12.322959172988117</v>
      </c>
    </row>
    <row r="492" spans="1:7" ht="16" thickBot="1">
      <c r="A492" s="4">
        <v>485</v>
      </c>
      <c r="B492" s="4">
        <v>14.86762905474774</v>
      </c>
      <c r="C492" s="4">
        <v>27.53323989057035</v>
      </c>
      <c r="E492" s="2">
        <f t="shared" si="21"/>
        <v>0</v>
      </c>
      <c r="F492" s="2">
        <f t="shared" si="22"/>
        <v>1</v>
      </c>
      <c r="G492" s="7">
        <f t="shared" si="23"/>
        <v>12.66561083582261</v>
      </c>
    </row>
    <row r="493" spans="1:7" ht="16" thickBot="1">
      <c r="A493" s="4">
        <v>486</v>
      </c>
      <c r="B493" s="4">
        <v>26.819501760277657</v>
      </c>
      <c r="C493" s="4">
        <v>13.164453298303254</v>
      </c>
      <c r="E493" s="2">
        <f t="shared" si="21"/>
        <v>1</v>
      </c>
      <c r="F493" s="2">
        <f t="shared" si="22"/>
        <v>0</v>
      </c>
      <c r="G493" s="7">
        <f t="shared" si="23"/>
        <v>13.655048461974403</v>
      </c>
    </row>
    <row r="494" spans="1:7" ht="16" thickBot="1">
      <c r="A494" s="4">
        <v>487</v>
      </c>
      <c r="B494" s="4">
        <v>32.524807396786194</v>
      </c>
      <c r="C494" s="4">
        <v>32.863238253889207</v>
      </c>
      <c r="E494" s="2">
        <f t="shared" si="21"/>
        <v>0</v>
      </c>
      <c r="F494" s="2">
        <f t="shared" si="22"/>
        <v>1</v>
      </c>
      <c r="G494" s="7">
        <f t="shared" si="23"/>
        <v>0.33843085710301324</v>
      </c>
    </row>
    <row r="495" spans="1:7" ht="16" thickBot="1">
      <c r="A495" s="4">
        <v>488</v>
      </c>
      <c r="B495" s="4">
        <v>26.180418801396357</v>
      </c>
      <c r="C495" s="4">
        <v>20.876222275602608</v>
      </c>
      <c r="E495" s="2">
        <f t="shared" si="21"/>
        <v>1</v>
      </c>
      <c r="F495" s="2">
        <f t="shared" si="22"/>
        <v>0</v>
      </c>
      <c r="G495" s="7">
        <f t="shared" si="23"/>
        <v>5.3041965257937491</v>
      </c>
    </row>
    <row r="496" spans="1:7" ht="16" thickBot="1">
      <c r="A496" s="4">
        <v>489</v>
      </c>
      <c r="B496" s="4">
        <v>12.049818026419777</v>
      </c>
      <c r="C496" s="4">
        <v>26.26596828480578</v>
      </c>
      <c r="E496" s="2">
        <f t="shared" si="21"/>
        <v>0</v>
      </c>
      <c r="F496" s="2">
        <f t="shared" si="22"/>
        <v>1</v>
      </c>
      <c r="G496" s="7">
        <f t="shared" si="23"/>
        <v>14.216150258386003</v>
      </c>
    </row>
    <row r="497" spans="1:7" ht="16" thickBot="1">
      <c r="A497" s="4">
        <v>490</v>
      </c>
      <c r="B497" s="4">
        <v>28.928392416604364</v>
      </c>
      <c r="C497" s="4">
        <v>28.012919162136193</v>
      </c>
      <c r="E497" s="2">
        <f t="shared" si="21"/>
        <v>1</v>
      </c>
      <c r="F497" s="2">
        <f t="shared" si="22"/>
        <v>0</v>
      </c>
      <c r="G497" s="7">
        <f t="shared" si="23"/>
        <v>0.9154732544681714</v>
      </c>
    </row>
    <row r="498" spans="1:7" ht="16" thickBot="1">
      <c r="A498" s="4">
        <v>491</v>
      </c>
      <c r="B498" s="4">
        <v>29.880320890070049</v>
      </c>
      <c r="C498" s="4">
        <v>11.044032334594487</v>
      </c>
      <c r="E498" s="2">
        <f t="shared" si="21"/>
        <v>1</v>
      </c>
      <c r="F498" s="2">
        <f t="shared" si="22"/>
        <v>0</v>
      </c>
      <c r="G498" s="7">
        <f t="shared" si="23"/>
        <v>18.836288555475562</v>
      </c>
    </row>
    <row r="499" spans="1:7" ht="16" thickBot="1">
      <c r="A499" s="4">
        <v>492</v>
      </c>
      <c r="B499" s="4">
        <v>25.882588569263987</v>
      </c>
      <c r="C499" s="4">
        <v>27.653757043175442</v>
      </c>
      <c r="E499" s="2">
        <f t="shared" si="21"/>
        <v>0</v>
      </c>
      <c r="F499" s="2">
        <f t="shared" si="22"/>
        <v>1</v>
      </c>
      <c r="G499" s="7">
        <f t="shared" si="23"/>
        <v>1.7711684739114553</v>
      </c>
    </row>
    <row r="500" spans="1:7" ht="16" thickBot="1">
      <c r="A500" s="4">
        <v>493</v>
      </c>
      <c r="B500" s="4">
        <v>14.654708932149246</v>
      </c>
      <c r="C500" s="4">
        <v>18.236998984227043</v>
      </c>
      <c r="E500" s="2">
        <f t="shared" si="21"/>
        <v>0</v>
      </c>
      <c r="F500" s="2">
        <f t="shared" si="22"/>
        <v>1</v>
      </c>
      <c r="G500" s="7">
        <f t="shared" si="23"/>
        <v>3.5822900520777967</v>
      </c>
    </row>
    <row r="501" spans="1:7" ht="16" thickBot="1">
      <c r="A501" s="4">
        <v>494</v>
      </c>
      <c r="B501" s="4">
        <v>28.786157516151423</v>
      </c>
      <c r="C501" s="4">
        <v>28.997333797164682</v>
      </c>
      <c r="E501" s="2">
        <f t="shared" si="21"/>
        <v>0</v>
      </c>
      <c r="F501" s="2">
        <f t="shared" si="22"/>
        <v>1</v>
      </c>
      <c r="G501" s="7">
        <f t="shared" si="23"/>
        <v>0.21117628101325892</v>
      </c>
    </row>
    <row r="502" spans="1:7" ht="16" thickBot="1">
      <c r="A502" s="4">
        <v>495</v>
      </c>
      <c r="B502" s="4">
        <v>34.360646023154366</v>
      </c>
      <c r="C502" s="4">
        <v>24.380241276367038</v>
      </c>
      <c r="E502" s="2">
        <f t="shared" si="21"/>
        <v>1</v>
      </c>
      <c r="F502" s="2">
        <f t="shared" si="22"/>
        <v>0</v>
      </c>
      <c r="G502" s="7">
        <f t="shared" si="23"/>
        <v>9.9804047467873289</v>
      </c>
    </row>
    <row r="503" spans="1:7" ht="16" thickBot="1">
      <c r="A503" s="4">
        <v>496</v>
      </c>
      <c r="B503" s="4">
        <v>14.462195162463615</v>
      </c>
      <c r="C503" s="4">
        <v>22.785226404003875</v>
      </c>
      <c r="E503" s="2">
        <f t="shared" si="21"/>
        <v>0</v>
      </c>
      <c r="F503" s="2">
        <f t="shared" si="22"/>
        <v>1</v>
      </c>
      <c r="G503" s="7">
        <f t="shared" si="23"/>
        <v>8.3230312415402601</v>
      </c>
    </row>
    <row r="504" spans="1:7" ht="16" thickBot="1">
      <c r="A504" s="4">
        <v>497</v>
      </c>
      <c r="B504" s="4">
        <v>29.037896367072545</v>
      </c>
      <c r="C504" s="4">
        <v>21.693294316790819</v>
      </c>
      <c r="E504" s="2">
        <f t="shared" si="21"/>
        <v>1</v>
      </c>
      <c r="F504" s="2">
        <f t="shared" si="22"/>
        <v>0</v>
      </c>
      <c r="G504" s="7">
        <f t="shared" si="23"/>
        <v>7.3446020502817255</v>
      </c>
    </row>
    <row r="505" spans="1:7" ht="16" thickBot="1">
      <c r="A505" s="4">
        <v>498</v>
      </c>
      <c r="B505" s="4">
        <v>31.271358654091237</v>
      </c>
      <c r="C505" s="4">
        <v>16.098825336249412</v>
      </c>
      <c r="E505" s="2">
        <f t="shared" si="21"/>
        <v>1</v>
      </c>
      <c r="F505" s="2">
        <f t="shared" si="22"/>
        <v>0</v>
      </c>
      <c r="G505" s="7">
        <f t="shared" si="23"/>
        <v>15.172533317841825</v>
      </c>
    </row>
    <row r="506" spans="1:7" ht="16" thickBot="1">
      <c r="A506" s="4">
        <v>499</v>
      </c>
      <c r="B506" s="4">
        <v>24.250791148456067</v>
      </c>
      <c r="C506" s="4">
        <v>27.071637807376586</v>
      </c>
      <c r="E506" s="2">
        <f t="shared" si="21"/>
        <v>0</v>
      </c>
      <c r="F506" s="2">
        <f t="shared" si="22"/>
        <v>1</v>
      </c>
      <c r="G506" s="7">
        <f t="shared" si="23"/>
        <v>2.8208466589205194</v>
      </c>
    </row>
    <row r="507" spans="1:7" ht="16" thickBot="1">
      <c r="A507" s="4">
        <v>500</v>
      </c>
      <c r="B507" s="4">
        <v>22.89764551878767</v>
      </c>
      <c r="C507" s="4">
        <v>26.893221529942377</v>
      </c>
      <c r="E507" s="2">
        <f t="shared" si="21"/>
        <v>0</v>
      </c>
      <c r="F507" s="2">
        <f t="shared" si="22"/>
        <v>1</v>
      </c>
      <c r="G507" s="7">
        <f t="shared" si="23"/>
        <v>3.9955760111547072</v>
      </c>
    </row>
    <row r="508" spans="1:7" ht="16" thickBot="1">
      <c r="A508" s="4">
        <v>501</v>
      </c>
      <c r="B508" s="4">
        <v>23.225991034312987</v>
      </c>
      <c r="C508" s="4">
        <v>21.350855395386017</v>
      </c>
      <c r="E508" s="2">
        <f t="shared" si="21"/>
        <v>1</v>
      </c>
      <c r="F508" s="2">
        <f t="shared" si="22"/>
        <v>0</v>
      </c>
      <c r="G508" s="7">
        <f t="shared" si="23"/>
        <v>1.8751356389269702</v>
      </c>
    </row>
    <row r="509" spans="1:7" ht="16" thickBot="1">
      <c r="A509" s="4">
        <v>502</v>
      </c>
      <c r="B509" s="4">
        <v>37.59434277933169</v>
      </c>
      <c r="C509" s="4">
        <v>21.347081195666775</v>
      </c>
      <c r="E509" s="2">
        <f t="shared" si="21"/>
        <v>1</v>
      </c>
      <c r="F509" s="2">
        <f t="shared" si="22"/>
        <v>0</v>
      </c>
      <c r="G509" s="7">
        <f t="shared" si="23"/>
        <v>16.247261583664915</v>
      </c>
    </row>
    <row r="510" spans="1:7" ht="16" thickBot="1">
      <c r="A510" s="4">
        <v>503</v>
      </c>
      <c r="B510" s="4">
        <v>14.388355168976176</v>
      </c>
      <c r="C510" s="4">
        <v>24.864578648896384</v>
      </c>
      <c r="E510" s="2">
        <f t="shared" si="21"/>
        <v>0</v>
      </c>
      <c r="F510" s="2">
        <f t="shared" si="22"/>
        <v>1</v>
      </c>
      <c r="G510" s="7">
        <f t="shared" si="23"/>
        <v>10.476223479920208</v>
      </c>
    </row>
    <row r="511" spans="1:7" ht="16" thickBot="1">
      <c r="A511" s="4">
        <v>504</v>
      </c>
      <c r="B511" s="4">
        <v>27.899471078282723</v>
      </c>
      <c r="C511" s="4">
        <v>27.561552407645394</v>
      </c>
      <c r="E511" s="2">
        <f t="shared" si="21"/>
        <v>1</v>
      </c>
      <c r="F511" s="2">
        <f t="shared" si="22"/>
        <v>0</v>
      </c>
      <c r="G511" s="7">
        <f t="shared" si="23"/>
        <v>0.33791867063732894</v>
      </c>
    </row>
    <row r="512" spans="1:7" ht="16" thickBot="1">
      <c r="A512" s="4">
        <v>505</v>
      </c>
      <c r="B512" s="4">
        <v>34.176231547235275</v>
      </c>
      <c r="C512" s="4">
        <v>31.138523326290521</v>
      </c>
      <c r="E512" s="2">
        <f t="shared" si="21"/>
        <v>1</v>
      </c>
      <c r="F512" s="2">
        <f t="shared" si="22"/>
        <v>0</v>
      </c>
      <c r="G512" s="7">
        <f t="shared" si="23"/>
        <v>3.0377082209447543</v>
      </c>
    </row>
    <row r="513" spans="1:7" ht="16" thickBot="1">
      <c r="A513" s="4">
        <v>506</v>
      </c>
      <c r="B513" s="4">
        <v>33.929843159229996</v>
      </c>
      <c r="C513" s="4">
        <v>10.463252017543706</v>
      </c>
      <c r="E513" s="2">
        <f t="shared" si="21"/>
        <v>1</v>
      </c>
      <c r="F513" s="2">
        <f t="shared" si="22"/>
        <v>0</v>
      </c>
      <c r="G513" s="7">
        <f t="shared" si="23"/>
        <v>23.46659114168629</v>
      </c>
    </row>
    <row r="514" spans="1:7" ht="16" thickBot="1">
      <c r="A514" s="4">
        <v>507</v>
      </c>
      <c r="B514" s="4">
        <v>28.304593717484245</v>
      </c>
      <c r="C514" s="4">
        <v>8.3361318560014119</v>
      </c>
      <c r="E514" s="2">
        <f t="shared" si="21"/>
        <v>1</v>
      </c>
      <c r="F514" s="2">
        <f t="shared" si="22"/>
        <v>0</v>
      </c>
      <c r="G514" s="7">
        <f t="shared" si="23"/>
        <v>19.968461861482833</v>
      </c>
    </row>
    <row r="515" spans="1:7" ht="16" thickBot="1">
      <c r="A515" s="4">
        <v>508</v>
      </c>
      <c r="B515" s="4">
        <v>13.350756754466346</v>
      </c>
      <c r="C515" s="4">
        <v>10.03538483064691</v>
      </c>
      <c r="E515" s="2">
        <f t="shared" si="21"/>
        <v>1</v>
      </c>
      <c r="F515" s="2">
        <f t="shared" si="22"/>
        <v>0</v>
      </c>
      <c r="G515" s="7">
        <f t="shared" si="23"/>
        <v>3.3153719238194359</v>
      </c>
    </row>
    <row r="516" spans="1:7" ht="16" thickBot="1">
      <c r="A516" s="4">
        <v>509</v>
      </c>
      <c r="B516" s="4">
        <v>20.071567074184383</v>
      </c>
      <c r="C516" s="4">
        <v>19.327794005172944</v>
      </c>
      <c r="E516" s="2">
        <f t="shared" si="21"/>
        <v>1</v>
      </c>
      <c r="F516" s="2">
        <f t="shared" si="22"/>
        <v>0</v>
      </c>
      <c r="G516" s="7">
        <f t="shared" si="23"/>
        <v>0.74377306901143925</v>
      </c>
    </row>
    <row r="517" spans="1:7" ht="16" thickBot="1">
      <c r="A517" s="4">
        <v>510</v>
      </c>
      <c r="B517" s="4">
        <v>29.443244485848329</v>
      </c>
      <c r="C517" s="4">
        <v>32.216972561209033</v>
      </c>
      <c r="E517" s="2">
        <f t="shared" si="21"/>
        <v>0</v>
      </c>
      <c r="F517" s="2">
        <f t="shared" si="22"/>
        <v>1</v>
      </c>
      <c r="G517" s="7">
        <f t="shared" si="23"/>
        <v>2.7737280753607045</v>
      </c>
    </row>
    <row r="518" spans="1:7" ht="16" thickBot="1">
      <c r="A518" s="4">
        <v>511</v>
      </c>
      <c r="B518" s="4">
        <v>16.04922110453272</v>
      </c>
      <c r="C518" s="4">
        <v>29.209240317327698</v>
      </c>
      <c r="E518" s="2">
        <f t="shared" si="21"/>
        <v>0</v>
      </c>
      <c r="F518" s="2">
        <f t="shared" si="22"/>
        <v>1</v>
      </c>
      <c r="G518" s="7">
        <f t="shared" si="23"/>
        <v>13.160019212794978</v>
      </c>
    </row>
    <row r="519" spans="1:7" ht="16" thickBot="1">
      <c r="A519" s="4">
        <v>512</v>
      </c>
      <c r="B519" s="4">
        <v>22.014285493935549</v>
      </c>
      <c r="C519" s="4">
        <v>22.866495862375558</v>
      </c>
      <c r="E519" s="2">
        <f t="shared" si="21"/>
        <v>0</v>
      </c>
      <c r="F519" s="2">
        <f t="shared" si="22"/>
        <v>1</v>
      </c>
      <c r="G519" s="7">
        <f t="shared" si="23"/>
        <v>0.85221036844000864</v>
      </c>
    </row>
    <row r="520" spans="1:7" ht="16" thickBot="1">
      <c r="A520" s="4">
        <v>513</v>
      </c>
      <c r="B520" s="4">
        <v>34.85127821509159</v>
      </c>
      <c r="C520" s="4">
        <v>33.229896649085696</v>
      </c>
      <c r="E520" s="2">
        <f t="shared" ref="E520:E583" si="24">IF(B520&gt;C520, 1, 0)</f>
        <v>1</v>
      </c>
      <c r="F520" s="2">
        <f t="shared" ref="F520:F583" si="25">IF(B520&lt;C520, 1, 0)</f>
        <v>0</v>
      </c>
      <c r="G520" s="7">
        <f t="shared" ref="G520:G583" si="26">IF(B520&gt;C520,B520-C520,C520-B520)</f>
        <v>1.6213815660058941</v>
      </c>
    </row>
    <row r="521" spans="1:7" ht="16" thickBot="1">
      <c r="A521" s="4">
        <v>514</v>
      </c>
      <c r="B521" s="4">
        <v>20.700746254152506</v>
      </c>
      <c r="C521" s="4">
        <v>12.258482473480624</v>
      </c>
      <c r="E521" s="2">
        <f t="shared" si="24"/>
        <v>1</v>
      </c>
      <c r="F521" s="2">
        <f t="shared" si="25"/>
        <v>0</v>
      </c>
      <c r="G521" s="7">
        <f t="shared" si="26"/>
        <v>8.4422637806718814</v>
      </c>
    </row>
    <row r="522" spans="1:7" ht="16" thickBot="1">
      <c r="A522" s="4">
        <v>515</v>
      </c>
      <c r="B522" s="4">
        <v>8.751356612921164</v>
      </c>
      <c r="C522" s="4">
        <v>27.338862044279516</v>
      </c>
      <c r="E522" s="2">
        <f t="shared" si="24"/>
        <v>0</v>
      </c>
      <c r="F522" s="2">
        <f t="shared" si="25"/>
        <v>1</v>
      </c>
      <c r="G522" s="7">
        <f t="shared" si="26"/>
        <v>18.587505431358352</v>
      </c>
    </row>
    <row r="523" spans="1:7" ht="16" thickBot="1">
      <c r="A523" s="4">
        <v>516</v>
      </c>
      <c r="B523" s="4">
        <v>33.384547279430763</v>
      </c>
      <c r="C523" s="4">
        <v>26.218115897137604</v>
      </c>
      <c r="E523" s="2">
        <f t="shared" si="24"/>
        <v>1</v>
      </c>
      <c r="F523" s="2">
        <f t="shared" si="25"/>
        <v>0</v>
      </c>
      <c r="G523" s="7">
        <f t="shared" si="26"/>
        <v>7.1664313822931582</v>
      </c>
    </row>
    <row r="524" spans="1:7" ht="16" thickBot="1">
      <c r="A524" s="4">
        <v>517</v>
      </c>
      <c r="B524" s="4">
        <v>19.157239668898921</v>
      </c>
      <c r="C524" s="4">
        <v>26.483514287652284</v>
      </c>
      <c r="E524" s="2">
        <f t="shared" si="24"/>
        <v>0</v>
      </c>
      <c r="F524" s="2">
        <f t="shared" si="25"/>
        <v>1</v>
      </c>
      <c r="G524" s="7">
        <f t="shared" si="26"/>
        <v>7.3262746187533629</v>
      </c>
    </row>
    <row r="525" spans="1:7" ht="16" thickBot="1">
      <c r="A525" s="4">
        <v>518</v>
      </c>
      <c r="B525" s="4">
        <v>9.1939545692635161</v>
      </c>
      <c r="C525" s="4">
        <v>25.320731359738382</v>
      </c>
      <c r="E525" s="2">
        <f t="shared" si="24"/>
        <v>0</v>
      </c>
      <c r="F525" s="2">
        <f t="shared" si="25"/>
        <v>1</v>
      </c>
      <c r="G525" s="7">
        <f t="shared" si="26"/>
        <v>16.126776790474864</v>
      </c>
    </row>
    <row r="526" spans="1:7" ht="16" thickBot="1">
      <c r="A526" s="4">
        <v>519</v>
      </c>
      <c r="B526" s="4">
        <v>28.944523564682299</v>
      </c>
      <c r="C526" s="4">
        <v>24.465297622337083</v>
      </c>
      <c r="E526" s="2">
        <f t="shared" si="24"/>
        <v>1</v>
      </c>
      <c r="F526" s="2">
        <f t="shared" si="25"/>
        <v>0</v>
      </c>
      <c r="G526" s="7">
        <f t="shared" si="26"/>
        <v>4.4792259423452165</v>
      </c>
    </row>
    <row r="527" spans="1:7" ht="16" thickBot="1">
      <c r="A527" s="4">
        <v>520</v>
      </c>
      <c r="B527" s="4">
        <v>18.012257276624922</v>
      </c>
      <c r="C527" s="4">
        <v>13.797511877361419</v>
      </c>
      <c r="E527" s="2">
        <f t="shared" si="24"/>
        <v>1</v>
      </c>
      <c r="F527" s="2">
        <f t="shared" si="25"/>
        <v>0</v>
      </c>
      <c r="G527" s="7">
        <f t="shared" si="26"/>
        <v>4.2147453992635029</v>
      </c>
    </row>
    <row r="528" spans="1:7" ht="16" thickBot="1">
      <c r="A528" s="4">
        <v>521</v>
      </c>
      <c r="B528" s="4">
        <v>28.849662101960742</v>
      </c>
      <c r="C528" s="4">
        <v>29.08874017271274</v>
      </c>
      <c r="E528" s="2">
        <f t="shared" si="24"/>
        <v>0</v>
      </c>
      <c r="F528" s="2">
        <f t="shared" si="25"/>
        <v>1</v>
      </c>
      <c r="G528" s="7">
        <f t="shared" si="26"/>
        <v>0.23907807075199727</v>
      </c>
    </row>
    <row r="529" spans="1:7" ht="16" thickBot="1">
      <c r="A529" s="4">
        <v>522</v>
      </c>
      <c r="B529" s="4">
        <v>28.200511743308134</v>
      </c>
      <c r="C529" s="4">
        <v>17.898544339471233</v>
      </c>
      <c r="E529" s="2">
        <f t="shared" si="24"/>
        <v>1</v>
      </c>
      <c r="F529" s="2">
        <f t="shared" si="25"/>
        <v>0</v>
      </c>
      <c r="G529" s="7">
        <f t="shared" si="26"/>
        <v>10.301967403836901</v>
      </c>
    </row>
    <row r="530" spans="1:7" ht="16" thickBot="1">
      <c r="A530" s="4">
        <v>523</v>
      </c>
      <c r="B530" s="4">
        <v>17.191126763280213</v>
      </c>
      <c r="C530" s="4">
        <v>26.392111290625113</v>
      </c>
      <c r="E530" s="2">
        <f t="shared" si="24"/>
        <v>0</v>
      </c>
      <c r="F530" s="2">
        <f t="shared" si="25"/>
        <v>1</v>
      </c>
      <c r="G530" s="7">
        <f t="shared" si="26"/>
        <v>9.2009845273449002</v>
      </c>
    </row>
    <row r="531" spans="1:7" ht="16" thickBot="1">
      <c r="A531" s="4">
        <v>524</v>
      </c>
      <c r="B531" s="4">
        <v>22.676938746164975</v>
      </c>
      <c r="C531" s="4">
        <v>24.385363808310409</v>
      </c>
      <c r="E531" s="2">
        <f t="shared" si="24"/>
        <v>0</v>
      </c>
      <c r="F531" s="2">
        <f t="shared" si="25"/>
        <v>1</v>
      </c>
      <c r="G531" s="7">
        <f t="shared" si="26"/>
        <v>1.7084250621454338</v>
      </c>
    </row>
    <row r="532" spans="1:7" ht="16" thickBot="1">
      <c r="A532" s="4">
        <v>525</v>
      </c>
      <c r="B532" s="4">
        <v>20.935567645323243</v>
      </c>
      <c r="C532" s="4">
        <v>15.189693916667704</v>
      </c>
      <c r="E532" s="2">
        <f t="shared" si="24"/>
        <v>1</v>
      </c>
      <c r="F532" s="2">
        <f t="shared" si="25"/>
        <v>0</v>
      </c>
      <c r="G532" s="7">
        <f t="shared" si="26"/>
        <v>5.745873728655539</v>
      </c>
    </row>
    <row r="533" spans="1:7" ht="16" thickBot="1">
      <c r="A533" s="4">
        <v>526</v>
      </c>
      <c r="B533" s="4">
        <v>15.636281507943401</v>
      </c>
      <c r="C533" s="4">
        <v>12.51878362789601</v>
      </c>
      <c r="E533" s="2">
        <f t="shared" si="24"/>
        <v>1</v>
      </c>
      <c r="F533" s="2">
        <f t="shared" si="25"/>
        <v>0</v>
      </c>
      <c r="G533" s="7">
        <f t="shared" si="26"/>
        <v>3.1174978800473916</v>
      </c>
    </row>
    <row r="534" spans="1:7" ht="16" thickBot="1">
      <c r="A534" s="4">
        <v>527</v>
      </c>
      <c r="B534" s="4">
        <v>33.070128671654288</v>
      </c>
      <c r="C534" s="4">
        <v>12.900473368250145</v>
      </c>
      <c r="E534" s="2">
        <f t="shared" si="24"/>
        <v>1</v>
      </c>
      <c r="F534" s="2">
        <f t="shared" si="25"/>
        <v>0</v>
      </c>
      <c r="G534" s="7">
        <f t="shared" si="26"/>
        <v>20.169655303404141</v>
      </c>
    </row>
    <row r="535" spans="1:7" ht="16" thickBot="1">
      <c r="A535" s="4">
        <v>528</v>
      </c>
      <c r="B535" s="4">
        <v>29.708118128835761</v>
      </c>
      <c r="C535" s="4">
        <v>25.183532889852255</v>
      </c>
      <c r="E535" s="2">
        <f t="shared" si="24"/>
        <v>1</v>
      </c>
      <c r="F535" s="2">
        <f t="shared" si="25"/>
        <v>0</v>
      </c>
      <c r="G535" s="7">
        <f t="shared" si="26"/>
        <v>4.5245852389835051</v>
      </c>
    </row>
    <row r="536" spans="1:7" ht="16" thickBot="1">
      <c r="A536" s="4">
        <v>529</v>
      </c>
      <c r="B536" s="4">
        <v>27.192483040285335</v>
      </c>
      <c r="C536" s="4">
        <v>28.816225258523183</v>
      </c>
      <c r="E536" s="2">
        <f t="shared" si="24"/>
        <v>0</v>
      </c>
      <c r="F536" s="2">
        <f t="shared" si="25"/>
        <v>1</v>
      </c>
      <c r="G536" s="7">
        <f t="shared" si="26"/>
        <v>1.6237422182378474</v>
      </c>
    </row>
    <row r="537" spans="1:7" ht="16" thickBot="1">
      <c r="A537" s="4">
        <v>530</v>
      </c>
      <c r="B537" s="4">
        <v>27.681171375942405</v>
      </c>
      <c r="C537" s="4">
        <v>11.848750450095736</v>
      </c>
      <c r="E537" s="2">
        <f t="shared" si="24"/>
        <v>1</v>
      </c>
      <c r="F537" s="2">
        <f t="shared" si="25"/>
        <v>0</v>
      </c>
      <c r="G537" s="7">
        <f t="shared" si="26"/>
        <v>15.832420925846669</v>
      </c>
    </row>
    <row r="538" spans="1:7" ht="16" thickBot="1">
      <c r="A538" s="4">
        <v>531</v>
      </c>
      <c r="B538" s="4">
        <v>24.52580131870717</v>
      </c>
      <c r="C538" s="4">
        <v>23.661277829532114</v>
      </c>
      <c r="E538" s="2">
        <f t="shared" si="24"/>
        <v>1</v>
      </c>
      <c r="F538" s="2">
        <f t="shared" si="25"/>
        <v>0</v>
      </c>
      <c r="G538" s="7">
        <f t="shared" si="26"/>
        <v>0.86452348917505617</v>
      </c>
    </row>
    <row r="539" spans="1:7" ht="16" thickBot="1">
      <c r="A539" s="4">
        <v>532</v>
      </c>
      <c r="B539" s="4">
        <v>22.686364637561379</v>
      </c>
      <c r="C539" s="4">
        <v>31.329779572353786</v>
      </c>
      <c r="E539" s="2">
        <f t="shared" si="24"/>
        <v>0</v>
      </c>
      <c r="F539" s="2">
        <f t="shared" si="25"/>
        <v>1</v>
      </c>
      <c r="G539" s="7">
        <f t="shared" si="26"/>
        <v>8.643414934792407</v>
      </c>
    </row>
    <row r="540" spans="1:7" ht="16" thickBot="1">
      <c r="A540" s="4">
        <v>533</v>
      </c>
      <c r="B540" s="4">
        <v>17.199904584758617</v>
      </c>
      <c r="C540" s="4">
        <v>19.705054208587949</v>
      </c>
      <c r="E540" s="2">
        <f t="shared" si="24"/>
        <v>0</v>
      </c>
      <c r="F540" s="2">
        <f t="shared" si="25"/>
        <v>1</v>
      </c>
      <c r="G540" s="7">
        <f t="shared" si="26"/>
        <v>2.5051496238293325</v>
      </c>
    </row>
    <row r="541" spans="1:7" ht="16" thickBot="1">
      <c r="A541" s="4">
        <v>534</v>
      </c>
      <c r="B541" s="4">
        <v>21.144477854334593</v>
      </c>
      <c r="C541" s="4">
        <v>27.459817804489848</v>
      </c>
      <c r="E541" s="2">
        <f t="shared" si="24"/>
        <v>0</v>
      </c>
      <c r="F541" s="2">
        <f t="shared" si="25"/>
        <v>1</v>
      </c>
      <c r="G541" s="7">
        <f t="shared" si="26"/>
        <v>6.3153399501552556</v>
      </c>
    </row>
    <row r="542" spans="1:7" ht="16" thickBot="1">
      <c r="A542" s="4">
        <v>535</v>
      </c>
      <c r="B542" s="4">
        <v>11.648207194901193</v>
      </c>
      <c r="C542" s="4">
        <v>28.03853571896223</v>
      </c>
      <c r="E542" s="2">
        <f t="shared" si="24"/>
        <v>0</v>
      </c>
      <c r="F542" s="2">
        <f t="shared" si="25"/>
        <v>1</v>
      </c>
      <c r="G542" s="7">
        <f t="shared" si="26"/>
        <v>16.390328524061037</v>
      </c>
    </row>
    <row r="543" spans="1:7" ht="16" thickBot="1">
      <c r="A543" s="4">
        <v>536</v>
      </c>
      <c r="B543" s="4">
        <v>22.366058292091807</v>
      </c>
      <c r="C543" s="4">
        <v>17.977850885661177</v>
      </c>
      <c r="E543" s="2">
        <f t="shared" si="24"/>
        <v>1</v>
      </c>
      <c r="F543" s="2">
        <f t="shared" si="25"/>
        <v>0</v>
      </c>
      <c r="G543" s="7">
        <f t="shared" si="26"/>
        <v>4.3882074064306309</v>
      </c>
    </row>
    <row r="544" spans="1:7" ht="16" thickBot="1">
      <c r="A544" s="4">
        <v>537</v>
      </c>
      <c r="B544" s="4">
        <v>30.863476955484661</v>
      </c>
      <c r="C544" s="4">
        <v>30.667425523856366</v>
      </c>
      <c r="E544" s="2">
        <f t="shared" si="24"/>
        <v>1</v>
      </c>
      <c r="F544" s="2">
        <f t="shared" si="25"/>
        <v>0</v>
      </c>
      <c r="G544" s="7">
        <f t="shared" si="26"/>
        <v>0.19605143162829464</v>
      </c>
    </row>
    <row r="545" spans="1:7" ht="16" thickBot="1">
      <c r="A545" s="4">
        <v>538</v>
      </c>
      <c r="B545" s="4">
        <v>26.506945810398495</v>
      </c>
      <c r="C545" s="4">
        <v>15.2854866436018</v>
      </c>
      <c r="E545" s="2">
        <f t="shared" si="24"/>
        <v>1</v>
      </c>
      <c r="F545" s="2">
        <f t="shared" si="25"/>
        <v>0</v>
      </c>
      <c r="G545" s="7">
        <f t="shared" si="26"/>
        <v>11.221459166796695</v>
      </c>
    </row>
    <row r="546" spans="1:7" ht="16" thickBot="1">
      <c r="A546" s="4">
        <v>539</v>
      </c>
      <c r="B546" s="4">
        <v>17.260162848878476</v>
      </c>
      <c r="C546" s="4">
        <v>21.895614040062366</v>
      </c>
      <c r="E546" s="2">
        <f t="shared" si="24"/>
        <v>0</v>
      </c>
      <c r="F546" s="2">
        <f t="shared" si="25"/>
        <v>1</v>
      </c>
      <c r="G546" s="7">
        <f t="shared" si="26"/>
        <v>4.6354511911838898</v>
      </c>
    </row>
    <row r="547" spans="1:7" ht="16" thickBot="1">
      <c r="A547" s="4">
        <v>540</v>
      </c>
      <c r="B547" s="4">
        <v>22.878563622143933</v>
      </c>
      <c r="C547" s="4">
        <v>11.804179274474233</v>
      </c>
      <c r="E547" s="2">
        <f t="shared" si="24"/>
        <v>1</v>
      </c>
      <c r="F547" s="2">
        <f t="shared" si="25"/>
        <v>0</v>
      </c>
      <c r="G547" s="7">
        <f t="shared" si="26"/>
        <v>11.074384347669699</v>
      </c>
    </row>
    <row r="548" spans="1:7" ht="16" thickBot="1">
      <c r="A548" s="4">
        <v>541</v>
      </c>
      <c r="B548" s="4">
        <v>23.207664979101985</v>
      </c>
      <c r="C548" s="4">
        <v>15.356659633742192</v>
      </c>
      <c r="E548" s="2">
        <f t="shared" si="24"/>
        <v>1</v>
      </c>
      <c r="F548" s="2">
        <f t="shared" si="25"/>
        <v>0</v>
      </c>
      <c r="G548" s="7">
        <f t="shared" si="26"/>
        <v>7.851005345359793</v>
      </c>
    </row>
    <row r="549" spans="1:7" ht="16" thickBot="1">
      <c r="A549" s="4">
        <v>542</v>
      </c>
      <c r="B549" s="4">
        <v>23.939957351778943</v>
      </c>
      <c r="C549" s="4">
        <v>27.839991363444483</v>
      </c>
      <c r="E549" s="2">
        <f t="shared" si="24"/>
        <v>0</v>
      </c>
      <c r="F549" s="2">
        <f t="shared" si="25"/>
        <v>1</v>
      </c>
      <c r="G549" s="7">
        <f t="shared" si="26"/>
        <v>3.9000340116655394</v>
      </c>
    </row>
    <row r="550" spans="1:7" ht="16" thickBot="1">
      <c r="A550" s="4">
        <v>543</v>
      </c>
      <c r="B550" s="4">
        <v>23.406441539211624</v>
      </c>
      <c r="C550" s="4">
        <v>20.400365084902024</v>
      </c>
      <c r="E550" s="2">
        <f t="shared" si="24"/>
        <v>1</v>
      </c>
      <c r="F550" s="2">
        <f t="shared" si="25"/>
        <v>0</v>
      </c>
      <c r="G550" s="7">
        <f t="shared" si="26"/>
        <v>3.0060764543095999</v>
      </c>
    </row>
    <row r="551" spans="1:7" ht="16" thickBot="1">
      <c r="A551" s="4">
        <v>544</v>
      </c>
      <c r="B551" s="4">
        <v>26.641676497286792</v>
      </c>
      <c r="C551" s="4">
        <v>17.649810193062866</v>
      </c>
      <c r="E551" s="2">
        <f t="shared" si="24"/>
        <v>1</v>
      </c>
      <c r="F551" s="2">
        <f t="shared" si="25"/>
        <v>0</v>
      </c>
      <c r="G551" s="7">
        <f t="shared" si="26"/>
        <v>8.991866304223926</v>
      </c>
    </row>
    <row r="552" spans="1:7" ht="16" thickBot="1">
      <c r="A552" s="4">
        <v>545</v>
      </c>
      <c r="B552" s="4">
        <v>31.785431787505537</v>
      </c>
      <c r="C552" s="4">
        <v>27.666665879324007</v>
      </c>
      <c r="E552" s="2">
        <f t="shared" si="24"/>
        <v>1</v>
      </c>
      <c r="F552" s="2">
        <f t="shared" si="25"/>
        <v>0</v>
      </c>
      <c r="G552" s="7">
        <f t="shared" si="26"/>
        <v>4.1187659081815298</v>
      </c>
    </row>
    <row r="553" spans="1:7" ht="16" thickBot="1">
      <c r="A553" s="4">
        <v>546</v>
      </c>
      <c r="B553" s="4">
        <v>30.293855835286745</v>
      </c>
      <c r="C553" s="4">
        <v>12.445553914449953</v>
      </c>
      <c r="E553" s="2">
        <f t="shared" si="24"/>
        <v>1</v>
      </c>
      <c r="F553" s="2">
        <f t="shared" si="25"/>
        <v>0</v>
      </c>
      <c r="G553" s="7">
        <f t="shared" si="26"/>
        <v>17.848301920836793</v>
      </c>
    </row>
    <row r="554" spans="1:7" ht="16" thickBot="1">
      <c r="A554" s="4">
        <v>547</v>
      </c>
      <c r="B554" s="4">
        <v>10.778788770863935</v>
      </c>
      <c r="C554" s="4">
        <v>26.985518543565032</v>
      </c>
      <c r="E554" s="2">
        <f t="shared" si="24"/>
        <v>0</v>
      </c>
      <c r="F554" s="2">
        <f t="shared" si="25"/>
        <v>1</v>
      </c>
      <c r="G554" s="7">
        <f t="shared" si="26"/>
        <v>16.206729772701095</v>
      </c>
    </row>
    <row r="555" spans="1:7" ht="16" thickBot="1">
      <c r="A555" s="4">
        <v>548</v>
      </c>
      <c r="B555" s="4">
        <v>22.417983145560161</v>
      </c>
      <c r="C555" s="4">
        <v>13.023122495868703</v>
      </c>
      <c r="E555" s="2">
        <f t="shared" si="24"/>
        <v>1</v>
      </c>
      <c r="F555" s="2">
        <f t="shared" si="25"/>
        <v>0</v>
      </c>
      <c r="G555" s="7">
        <f t="shared" si="26"/>
        <v>9.3948606496914575</v>
      </c>
    </row>
    <row r="556" spans="1:7" ht="16" thickBot="1">
      <c r="A556" s="4">
        <v>549</v>
      </c>
      <c r="B556" s="4">
        <v>19.083535750581845</v>
      </c>
      <c r="C556" s="4">
        <v>20.945273118781529</v>
      </c>
      <c r="E556" s="2">
        <f t="shared" si="24"/>
        <v>0</v>
      </c>
      <c r="F556" s="2">
        <f t="shared" si="25"/>
        <v>1</v>
      </c>
      <c r="G556" s="7">
        <f t="shared" si="26"/>
        <v>1.8617373681996838</v>
      </c>
    </row>
    <row r="557" spans="1:7" ht="16" thickBot="1">
      <c r="A557" s="4">
        <v>550</v>
      </c>
      <c r="B557" s="4">
        <v>28.403875682553718</v>
      </c>
      <c r="C557" s="4">
        <v>35.730080784270235</v>
      </c>
      <c r="E557" s="2">
        <f t="shared" si="24"/>
        <v>0</v>
      </c>
      <c r="F557" s="2">
        <f t="shared" si="25"/>
        <v>1</v>
      </c>
      <c r="G557" s="7">
        <f t="shared" si="26"/>
        <v>7.3262051017165177</v>
      </c>
    </row>
    <row r="558" spans="1:7" ht="16" thickBot="1">
      <c r="A558" s="4">
        <v>551</v>
      </c>
      <c r="B558" s="4">
        <v>16.495784766370335</v>
      </c>
      <c r="C558" s="4">
        <v>31.609805789107895</v>
      </c>
      <c r="E558" s="2">
        <f t="shared" si="24"/>
        <v>0</v>
      </c>
      <c r="F558" s="2">
        <f t="shared" si="25"/>
        <v>1</v>
      </c>
      <c r="G558" s="7">
        <f t="shared" si="26"/>
        <v>15.11402102273756</v>
      </c>
    </row>
    <row r="559" spans="1:7" ht="16" thickBot="1">
      <c r="A559" s="4">
        <v>552</v>
      </c>
      <c r="B559" s="4">
        <v>35.064843352381736</v>
      </c>
      <c r="C559" s="4">
        <v>21.096439772760068</v>
      </c>
      <c r="E559" s="2">
        <f t="shared" si="24"/>
        <v>1</v>
      </c>
      <c r="F559" s="2">
        <f t="shared" si="25"/>
        <v>0</v>
      </c>
      <c r="G559" s="7">
        <f t="shared" si="26"/>
        <v>13.968403579621668</v>
      </c>
    </row>
    <row r="560" spans="1:7" ht="16" thickBot="1">
      <c r="A560" s="4">
        <v>553</v>
      </c>
      <c r="B560" s="4">
        <v>33.550386613320413</v>
      </c>
      <c r="C560" s="4">
        <v>25.5929077505346</v>
      </c>
      <c r="E560" s="2">
        <f t="shared" si="24"/>
        <v>1</v>
      </c>
      <c r="F560" s="2">
        <f t="shared" si="25"/>
        <v>0</v>
      </c>
      <c r="G560" s="7">
        <f t="shared" si="26"/>
        <v>7.9574788627858126</v>
      </c>
    </row>
    <row r="561" spans="1:7" ht="16" thickBot="1">
      <c r="A561" s="4">
        <v>554</v>
      </c>
      <c r="B561" s="4">
        <v>32.559551304459298</v>
      </c>
      <c r="C561" s="4">
        <v>14.554908516860971</v>
      </c>
      <c r="E561" s="2">
        <f t="shared" si="24"/>
        <v>1</v>
      </c>
      <c r="F561" s="2">
        <f t="shared" si="25"/>
        <v>0</v>
      </c>
      <c r="G561" s="7">
        <f t="shared" si="26"/>
        <v>18.004642787598328</v>
      </c>
    </row>
    <row r="562" spans="1:7" ht="16" thickBot="1">
      <c r="A562" s="4">
        <v>555</v>
      </c>
      <c r="B562" s="4">
        <v>20.680130634016521</v>
      </c>
      <c r="C562" s="4">
        <v>26.982285115264556</v>
      </c>
      <c r="E562" s="2">
        <f t="shared" si="24"/>
        <v>0</v>
      </c>
      <c r="F562" s="2">
        <f t="shared" si="25"/>
        <v>1</v>
      </c>
      <c r="G562" s="7">
        <f t="shared" si="26"/>
        <v>6.302154481248035</v>
      </c>
    </row>
    <row r="563" spans="1:7" ht="16" thickBot="1">
      <c r="A563" s="4">
        <v>556</v>
      </c>
      <c r="B563" s="4">
        <v>15.718042027538882</v>
      </c>
      <c r="C563" s="4">
        <v>13.111654385983408</v>
      </c>
      <c r="E563" s="2">
        <f t="shared" si="24"/>
        <v>1</v>
      </c>
      <c r="F563" s="2">
        <f t="shared" si="25"/>
        <v>0</v>
      </c>
      <c r="G563" s="7">
        <f t="shared" si="26"/>
        <v>2.6063876415554734</v>
      </c>
    </row>
    <row r="564" spans="1:7" ht="16" thickBot="1">
      <c r="A564" s="4">
        <v>557</v>
      </c>
      <c r="B564" s="4">
        <v>26.074388750914654</v>
      </c>
      <c r="C564" s="4">
        <v>18.695347952762283</v>
      </c>
      <c r="E564" s="2">
        <f t="shared" si="24"/>
        <v>1</v>
      </c>
      <c r="F564" s="2">
        <f t="shared" si="25"/>
        <v>0</v>
      </c>
      <c r="G564" s="7">
        <f t="shared" si="26"/>
        <v>7.3790407981523707</v>
      </c>
    </row>
    <row r="565" spans="1:7" ht="16" thickBot="1">
      <c r="A565" s="4">
        <v>558</v>
      </c>
      <c r="B565" s="4">
        <v>20.754292907926299</v>
      </c>
      <c r="C565" s="4">
        <v>20.530492095338886</v>
      </c>
      <c r="E565" s="2">
        <f t="shared" si="24"/>
        <v>1</v>
      </c>
      <c r="F565" s="2">
        <f t="shared" si="25"/>
        <v>0</v>
      </c>
      <c r="G565" s="7">
        <f t="shared" si="26"/>
        <v>0.22380081258741313</v>
      </c>
    </row>
    <row r="566" spans="1:7" ht="16" thickBot="1">
      <c r="A566" s="4">
        <v>559</v>
      </c>
      <c r="B566" s="4">
        <v>17.023941503904194</v>
      </c>
      <c r="C566" s="4">
        <v>25.019636734849396</v>
      </c>
      <c r="E566" s="2">
        <f t="shared" si="24"/>
        <v>0</v>
      </c>
      <c r="F566" s="2">
        <f t="shared" si="25"/>
        <v>1</v>
      </c>
      <c r="G566" s="7">
        <f t="shared" si="26"/>
        <v>7.9956952309452021</v>
      </c>
    </row>
    <row r="567" spans="1:7" ht="16" thickBot="1">
      <c r="A567" s="4">
        <v>560</v>
      </c>
      <c r="B567" s="4">
        <v>27.713102907630184</v>
      </c>
      <c r="C567" s="4">
        <v>27.789601984354668</v>
      </c>
      <c r="E567" s="2">
        <f t="shared" si="24"/>
        <v>0</v>
      </c>
      <c r="F567" s="2">
        <f t="shared" si="25"/>
        <v>1</v>
      </c>
      <c r="G567" s="7">
        <f t="shared" si="26"/>
        <v>7.6499076724484638E-2</v>
      </c>
    </row>
    <row r="568" spans="1:7" ht="16" thickBot="1">
      <c r="A568" s="4">
        <v>561</v>
      </c>
      <c r="B568" s="4">
        <v>20.811671595542066</v>
      </c>
      <c r="C568" s="4">
        <v>23.653618172532088</v>
      </c>
      <c r="E568" s="2">
        <f t="shared" si="24"/>
        <v>0</v>
      </c>
      <c r="F568" s="2">
        <f t="shared" si="25"/>
        <v>1</v>
      </c>
      <c r="G568" s="7">
        <f t="shared" si="26"/>
        <v>2.8419465769900221</v>
      </c>
    </row>
    <row r="569" spans="1:7" ht="16" thickBot="1">
      <c r="A569" s="4">
        <v>562</v>
      </c>
      <c r="B569" s="4">
        <v>27.428220441108941</v>
      </c>
      <c r="C569" s="4">
        <v>27.525318312445016</v>
      </c>
      <c r="E569" s="2">
        <f t="shared" si="24"/>
        <v>0</v>
      </c>
      <c r="F569" s="2">
        <f t="shared" si="25"/>
        <v>1</v>
      </c>
      <c r="G569" s="7">
        <f t="shared" si="26"/>
        <v>9.7097871336075059E-2</v>
      </c>
    </row>
    <row r="570" spans="1:7" ht="16" thickBot="1">
      <c r="A570" s="4">
        <v>563</v>
      </c>
      <c r="B570" s="4">
        <v>30.504765874633023</v>
      </c>
      <c r="C570" s="4">
        <v>25.222338244026869</v>
      </c>
      <c r="E570" s="2">
        <f t="shared" si="24"/>
        <v>1</v>
      </c>
      <c r="F570" s="2">
        <f t="shared" si="25"/>
        <v>0</v>
      </c>
      <c r="G570" s="7">
        <f t="shared" si="26"/>
        <v>5.2824276306061542</v>
      </c>
    </row>
    <row r="571" spans="1:7" ht="16" thickBot="1">
      <c r="A571" s="4">
        <v>564</v>
      </c>
      <c r="B571" s="4">
        <v>20.549747611980926</v>
      </c>
      <c r="C571" s="4">
        <v>19.302191959611068</v>
      </c>
      <c r="E571" s="2">
        <f t="shared" si="24"/>
        <v>1</v>
      </c>
      <c r="F571" s="2">
        <f t="shared" si="25"/>
        <v>0</v>
      </c>
      <c r="G571" s="7">
        <f t="shared" si="26"/>
        <v>1.2475556523698579</v>
      </c>
    </row>
    <row r="572" spans="1:7" ht="16" thickBot="1">
      <c r="A572" s="4">
        <v>565</v>
      </c>
      <c r="B572" s="4">
        <v>26.045096056779997</v>
      </c>
      <c r="C572" s="4">
        <v>14.829062960635564</v>
      </c>
      <c r="E572" s="2">
        <f t="shared" si="24"/>
        <v>1</v>
      </c>
      <c r="F572" s="2">
        <f t="shared" si="25"/>
        <v>0</v>
      </c>
      <c r="G572" s="7">
        <f t="shared" si="26"/>
        <v>11.216033096144432</v>
      </c>
    </row>
    <row r="573" spans="1:7" ht="16" thickBot="1">
      <c r="A573" s="4">
        <v>566</v>
      </c>
      <c r="B573" s="4">
        <v>2.6923863853570396</v>
      </c>
      <c r="C573" s="4">
        <v>25.655002914593972</v>
      </c>
      <c r="E573" s="2">
        <f t="shared" si="24"/>
        <v>0</v>
      </c>
      <c r="F573" s="2">
        <f t="shared" si="25"/>
        <v>1</v>
      </c>
      <c r="G573" s="7">
        <f t="shared" si="26"/>
        <v>22.962616529236932</v>
      </c>
    </row>
    <row r="574" spans="1:7" ht="16" thickBot="1">
      <c r="A574" s="4">
        <v>567</v>
      </c>
      <c r="B574" s="4">
        <v>19.196704891104272</v>
      </c>
      <c r="C574" s="4">
        <v>25.525499435391982</v>
      </c>
      <c r="E574" s="2">
        <f t="shared" si="24"/>
        <v>0</v>
      </c>
      <c r="F574" s="2">
        <f t="shared" si="25"/>
        <v>1</v>
      </c>
      <c r="G574" s="7">
        <f t="shared" si="26"/>
        <v>6.3287945442877103</v>
      </c>
    </row>
    <row r="575" spans="1:7" ht="16" thickBot="1">
      <c r="A575" s="4">
        <v>568</v>
      </c>
      <c r="B575" s="4">
        <v>19.787392435627286</v>
      </c>
      <c r="C575" s="4">
        <v>34.779400605010196</v>
      </c>
      <c r="E575" s="2">
        <f t="shared" si="24"/>
        <v>0</v>
      </c>
      <c r="F575" s="2">
        <f t="shared" si="25"/>
        <v>1</v>
      </c>
      <c r="G575" s="7">
        <f t="shared" si="26"/>
        <v>14.99200816938291</v>
      </c>
    </row>
    <row r="576" spans="1:7" ht="16" thickBot="1">
      <c r="A576" s="4">
        <v>569</v>
      </c>
      <c r="B576" s="4">
        <v>33.180562695916386</v>
      </c>
      <c r="C576" s="4">
        <v>23.838916003505339</v>
      </c>
      <c r="E576" s="2">
        <f t="shared" si="24"/>
        <v>1</v>
      </c>
      <c r="F576" s="2">
        <f t="shared" si="25"/>
        <v>0</v>
      </c>
      <c r="G576" s="7">
        <f t="shared" si="26"/>
        <v>9.3416466924110466</v>
      </c>
    </row>
    <row r="577" spans="1:7" ht="16" thickBot="1">
      <c r="A577" s="4">
        <v>570</v>
      </c>
      <c r="B577" s="4">
        <v>20.738011986203301</v>
      </c>
      <c r="C577" s="4">
        <v>16.161858197983005</v>
      </c>
      <c r="E577" s="2">
        <f t="shared" si="24"/>
        <v>1</v>
      </c>
      <c r="F577" s="2">
        <f t="shared" si="25"/>
        <v>0</v>
      </c>
      <c r="G577" s="7">
        <f t="shared" si="26"/>
        <v>4.5761537882202958</v>
      </c>
    </row>
    <row r="578" spans="1:7" ht="16" thickBot="1">
      <c r="A578" s="4">
        <v>571</v>
      </c>
      <c r="B578" s="4">
        <v>16.195129352573748</v>
      </c>
      <c r="C578" s="4">
        <v>22.368849878879526</v>
      </c>
      <c r="E578" s="2">
        <f t="shared" si="24"/>
        <v>0</v>
      </c>
      <c r="F578" s="2">
        <f t="shared" si="25"/>
        <v>1</v>
      </c>
      <c r="G578" s="7">
        <f t="shared" si="26"/>
        <v>6.1737205263057788</v>
      </c>
    </row>
    <row r="579" spans="1:7" ht="16" thickBot="1">
      <c r="A579" s="4">
        <v>572</v>
      </c>
      <c r="B579" s="4">
        <v>22.305960646043509</v>
      </c>
      <c r="C579" s="4">
        <v>13.727835908405323</v>
      </c>
      <c r="E579" s="2">
        <f t="shared" si="24"/>
        <v>1</v>
      </c>
      <c r="F579" s="2">
        <f t="shared" si="25"/>
        <v>0</v>
      </c>
      <c r="G579" s="7">
        <f t="shared" si="26"/>
        <v>8.5781247376381859</v>
      </c>
    </row>
    <row r="580" spans="1:7" ht="16" thickBot="1">
      <c r="A580" s="4">
        <v>573</v>
      </c>
      <c r="B580" s="4">
        <v>15.898718865831977</v>
      </c>
      <c r="C580" s="4">
        <v>10.588252922309954</v>
      </c>
      <c r="E580" s="2">
        <f t="shared" si="24"/>
        <v>1</v>
      </c>
      <c r="F580" s="2">
        <f t="shared" si="25"/>
        <v>0</v>
      </c>
      <c r="G580" s="7">
        <f t="shared" si="26"/>
        <v>5.3104659435220238</v>
      </c>
    </row>
    <row r="581" spans="1:7" ht="16" thickBot="1">
      <c r="A581" s="4">
        <v>574</v>
      </c>
      <c r="B581" s="4">
        <v>24.519482361271294</v>
      </c>
      <c r="C581" s="4">
        <v>28.882598767074924</v>
      </c>
      <c r="E581" s="2">
        <f t="shared" si="24"/>
        <v>0</v>
      </c>
      <c r="F581" s="2">
        <f t="shared" si="25"/>
        <v>1</v>
      </c>
      <c r="G581" s="7">
        <f t="shared" si="26"/>
        <v>4.3631164058036305</v>
      </c>
    </row>
    <row r="582" spans="1:7" ht="16" thickBot="1">
      <c r="A582" s="4">
        <v>575</v>
      </c>
      <c r="B582" s="4">
        <v>20.439688583627234</v>
      </c>
      <c r="C582" s="4">
        <v>26.3630164255278</v>
      </c>
      <c r="E582" s="2">
        <f t="shared" si="24"/>
        <v>0</v>
      </c>
      <c r="F582" s="2">
        <f t="shared" si="25"/>
        <v>1</v>
      </c>
      <c r="G582" s="7">
        <f t="shared" si="26"/>
        <v>5.9233278419005657</v>
      </c>
    </row>
    <row r="583" spans="1:7" ht="16" thickBot="1">
      <c r="A583" s="4">
        <v>576</v>
      </c>
      <c r="B583" s="4">
        <v>24.747650186513557</v>
      </c>
      <c r="C583" s="4">
        <v>23.890315913547759</v>
      </c>
      <c r="E583" s="2">
        <f t="shared" si="24"/>
        <v>1</v>
      </c>
      <c r="F583" s="2">
        <f t="shared" si="25"/>
        <v>0</v>
      </c>
      <c r="G583" s="7">
        <f t="shared" si="26"/>
        <v>0.85733427296579734</v>
      </c>
    </row>
    <row r="584" spans="1:7" ht="16" thickBot="1">
      <c r="A584" s="4">
        <v>577</v>
      </c>
      <c r="B584" s="4">
        <v>13.940716217371216</v>
      </c>
      <c r="C584" s="4">
        <v>29.279601696371351</v>
      </c>
      <c r="E584" s="2">
        <f t="shared" ref="E584:E647" si="27">IF(B584&gt;C584, 1, 0)</f>
        <v>0</v>
      </c>
      <c r="F584" s="2">
        <f t="shared" ref="F584:F647" si="28">IF(B584&lt;C584, 1, 0)</f>
        <v>1</v>
      </c>
      <c r="G584" s="7">
        <f t="shared" ref="G584:G647" si="29">IF(B584&gt;C584,B584-C584,C584-B584)</f>
        <v>15.338885479000135</v>
      </c>
    </row>
    <row r="585" spans="1:7" ht="16" thickBot="1">
      <c r="A585" s="4">
        <v>578</v>
      </c>
      <c r="B585" s="4">
        <v>31.486839446042367</v>
      </c>
      <c r="C585" s="4">
        <v>14.757618653432459</v>
      </c>
      <c r="E585" s="2">
        <f t="shared" si="27"/>
        <v>1</v>
      </c>
      <c r="F585" s="2">
        <f t="shared" si="28"/>
        <v>0</v>
      </c>
      <c r="G585" s="7">
        <f t="shared" si="29"/>
        <v>16.729220792609908</v>
      </c>
    </row>
    <row r="586" spans="1:7" ht="16" thickBot="1">
      <c r="A586" s="4">
        <v>579</v>
      </c>
      <c r="B586" s="4">
        <v>23.64302785796712</v>
      </c>
      <c r="C586" s="4">
        <v>18.532270835068104</v>
      </c>
      <c r="E586" s="2">
        <f t="shared" si="27"/>
        <v>1</v>
      </c>
      <c r="F586" s="2">
        <f t="shared" si="28"/>
        <v>0</v>
      </c>
      <c r="G586" s="7">
        <f t="shared" si="29"/>
        <v>5.1107570228990156</v>
      </c>
    </row>
    <row r="587" spans="1:7" ht="16" thickBot="1">
      <c r="A587" s="4">
        <v>580</v>
      </c>
      <c r="B587" s="4">
        <v>32.769776793861965</v>
      </c>
      <c r="C587" s="4">
        <v>20.151611227091561</v>
      </c>
      <c r="E587" s="2">
        <f t="shared" si="27"/>
        <v>1</v>
      </c>
      <c r="F587" s="2">
        <f t="shared" si="28"/>
        <v>0</v>
      </c>
      <c r="G587" s="7">
        <f t="shared" si="29"/>
        <v>12.618165566770404</v>
      </c>
    </row>
    <row r="588" spans="1:7" ht="16" thickBot="1">
      <c r="A588" s="4">
        <v>581</v>
      </c>
      <c r="B588" s="4">
        <v>16.45280719280877</v>
      </c>
      <c r="C588" s="4">
        <v>16.12044273736543</v>
      </c>
      <c r="E588" s="2">
        <f t="shared" si="27"/>
        <v>1</v>
      </c>
      <c r="F588" s="2">
        <f t="shared" si="28"/>
        <v>0</v>
      </c>
      <c r="G588" s="7">
        <f t="shared" si="29"/>
        <v>0.33236445544334003</v>
      </c>
    </row>
    <row r="589" spans="1:7" ht="16" thickBot="1">
      <c r="A589" s="4">
        <v>582</v>
      </c>
      <c r="B589" s="4">
        <v>40.818043435438085</v>
      </c>
      <c r="C589" s="4">
        <v>16.344363434788718</v>
      </c>
      <c r="E589" s="2">
        <f t="shared" si="27"/>
        <v>1</v>
      </c>
      <c r="F589" s="2">
        <f t="shared" si="28"/>
        <v>0</v>
      </c>
      <c r="G589" s="7">
        <f t="shared" si="29"/>
        <v>24.473680000649367</v>
      </c>
    </row>
    <row r="590" spans="1:7" ht="16" thickBot="1">
      <c r="A590" s="4">
        <v>583</v>
      </c>
      <c r="B590" s="4">
        <v>21.674472470011281</v>
      </c>
      <c r="C590" s="4">
        <v>20.100776148133438</v>
      </c>
      <c r="E590" s="2">
        <f t="shared" si="27"/>
        <v>1</v>
      </c>
      <c r="F590" s="2">
        <f t="shared" si="28"/>
        <v>0</v>
      </c>
      <c r="G590" s="7">
        <f t="shared" si="29"/>
        <v>1.5736963218778435</v>
      </c>
    </row>
    <row r="591" spans="1:7" ht="16" thickBot="1">
      <c r="A591" s="4">
        <v>584</v>
      </c>
      <c r="B591" s="4">
        <v>22.963295189708621</v>
      </c>
      <c r="C591" s="4">
        <v>27.546600152070774</v>
      </c>
      <c r="E591" s="2">
        <f t="shared" si="27"/>
        <v>0</v>
      </c>
      <c r="F591" s="2">
        <f t="shared" si="28"/>
        <v>1</v>
      </c>
      <c r="G591" s="7">
        <f t="shared" si="29"/>
        <v>4.5833049623621527</v>
      </c>
    </row>
    <row r="592" spans="1:7" ht="16" thickBot="1">
      <c r="A592" s="4">
        <v>585</v>
      </c>
      <c r="B592" s="4">
        <v>38.157933371098423</v>
      </c>
      <c r="C592" s="4">
        <v>20.376502201646975</v>
      </c>
      <c r="E592" s="2">
        <f t="shared" si="27"/>
        <v>1</v>
      </c>
      <c r="F592" s="2">
        <f t="shared" si="28"/>
        <v>0</v>
      </c>
      <c r="G592" s="7">
        <f t="shared" si="29"/>
        <v>17.781431169451448</v>
      </c>
    </row>
    <row r="593" spans="1:7" ht="16" thickBot="1">
      <c r="A593" s="4">
        <v>586</v>
      </c>
      <c r="B593" s="4">
        <v>28.913455066217587</v>
      </c>
      <c r="C593" s="4">
        <v>4.7116001689512963</v>
      </c>
      <c r="E593" s="2">
        <f t="shared" si="27"/>
        <v>1</v>
      </c>
      <c r="F593" s="2">
        <f t="shared" si="28"/>
        <v>0</v>
      </c>
      <c r="G593" s="7">
        <f t="shared" si="29"/>
        <v>24.201854897266291</v>
      </c>
    </row>
    <row r="594" spans="1:7" ht="16" thickBot="1">
      <c r="A594" s="4">
        <v>587</v>
      </c>
      <c r="B594" s="4">
        <v>29.417987278721533</v>
      </c>
      <c r="C594" s="4">
        <v>29.220787005880787</v>
      </c>
      <c r="E594" s="2">
        <f t="shared" si="27"/>
        <v>1</v>
      </c>
      <c r="F594" s="2">
        <f t="shared" si="28"/>
        <v>0</v>
      </c>
      <c r="G594" s="7">
        <f t="shared" si="29"/>
        <v>0.19720027284074604</v>
      </c>
    </row>
    <row r="595" spans="1:7" ht="16" thickBot="1">
      <c r="A595" s="4">
        <v>588</v>
      </c>
      <c r="B595" s="4">
        <v>18.991879402551834</v>
      </c>
      <c r="C595" s="4">
        <v>28.032650079055777</v>
      </c>
      <c r="E595" s="2">
        <f t="shared" si="27"/>
        <v>0</v>
      </c>
      <c r="F595" s="2">
        <f t="shared" si="28"/>
        <v>1</v>
      </c>
      <c r="G595" s="7">
        <f t="shared" si="29"/>
        <v>9.0407706765039428</v>
      </c>
    </row>
    <row r="596" spans="1:7" ht="16" thickBot="1">
      <c r="A596" s="4">
        <v>589</v>
      </c>
      <c r="B596" s="4">
        <v>26.033319800919539</v>
      </c>
      <c r="C596" s="4">
        <v>24.382965915238866</v>
      </c>
      <c r="E596" s="2">
        <f t="shared" si="27"/>
        <v>1</v>
      </c>
      <c r="F596" s="2">
        <f t="shared" si="28"/>
        <v>0</v>
      </c>
      <c r="G596" s="7">
        <f t="shared" si="29"/>
        <v>1.6503538856806728</v>
      </c>
    </row>
    <row r="597" spans="1:7" ht="16" thickBot="1">
      <c r="A597" s="4">
        <v>590</v>
      </c>
      <c r="B597" s="4">
        <v>20.09083852816331</v>
      </c>
      <c r="C597" s="4">
        <v>16.01161650007289</v>
      </c>
      <c r="E597" s="2">
        <f t="shared" si="27"/>
        <v>1</v>
      </c>
      <c r="F597" s="2">
        <f t="shared" si="28"/>
        <v>0</v>
      </c>
      <c r="G597" s="7">
        <f t="shared" si="29"/>
        <v>4.0792220280904203</v>
      </c>
    </row>
    <row r="598" spans="1:7" ht="16" thickBot="1">
      <c r="A598" s="4">
        <v>591</v>
      </c>
      <c r="B598" s="4">
        <v>26.150256918012204</v>
      </c>
      <c r="C598" s="4">
        <v>14.384817640391413</v>
      </c>
      <c r="E598" s="2">
        <f t="shared" si="27"/>
        <v>1</v>
      </c>
      <c r="F598" s="2">
        <f t="shared" si="28"/>
        <v>0</v>
      </c>
      <c r="G598" s="7">
        <f t="shared" si="29"/>
        <v>11.765439277620791</v>
      </c>
    </row>
    <row r="599" spans="1:7" ht="16" thickBot="1">
      <c r="A599" s="4">
        <v>592</v>
      </c>
      <c r="B599" s="4">
        <v>21.734385165933432</v>
      </c>
      <c r="C599" s="4">
        <v>23.905542172956931</v>
      </c>
      <c r="E599" s="2">
        <f t="shared" si="27"/>
        <v>0</v>
      </c>
      <c r="F599" s="2">
        <f t="shared" si="28"/>
        <v>1</v>
      </c>
      <c r="G599" s="7">
        <f t="shared" si="29"/>
        <v>2.1711570070234991</v>
      </c>
    </row>
    <row r="600" spans="1:7" ht="16" thickBot="1">
      <c r="A600" s="4">
        <v>593</v>
      </c>
      <c r="B600" s="4">
        <v>37.201404659516598</v>
      </c>
      <c r="C600" s="4">
        <v>23.4116938998047</v>
      </c>
      <c r="E600" s="2">
        <f t="shared" si="27"/>
        <v>1</v>
      </c>
      <c r="F600" s="2">
        <f t="shared" si="28"/>
        <v>0</v>
      </c>
      <c r="G600" s="7">
        <f t="shared" si="29"/>
        <v>13.789710759711898</v>
      </c>
    </row>
    <row r="601" spans="1:7" ht="16" thickBot="1">
      <c r="A601" s="4">
        <v>594</v>
      </c>
      <c r="B601" s="4">
        <v>23.624546858798325</v>
      </c>
      <c r="C601" s="4">
        <v>31.23927096212153</v>
      </c>
      <c r="E601" s="2">
        <f t="shared" si="27"/>
        <v>0</v>
      </c>
      <c r="F601" s="2">
        <f t="shared" si="28"/>
        <v>1</v>
      </c>
      <c r="G601" s="7">
        <f t="shared" si="29"/>
        <v>7.6147241033232049</v>
      </c>
    </row>
    <row r="602" spans="1:7" ht="16" thickBot="1">
      <c r="A602" s="4">
        <v>595</v>
      </c>
      <c r="B602" s="4">
        <v>24.859234992710451</v>
      </c>
      <c r="C602" s="4">
        <v>20.081851485011274</v>
      </c>
      <c r="E602" s="2">
        <f t="shared" si="27"/>
        <v>1</v>
      </c>
      <c r="F602" s="2">
        <f t="shared" si="28"/>
        <v>0</v>
      </c>
      <c r="G602" s="7">
        <f t="shared" si="29"/>
        <v>4.7773835076991773</v>
      </c>
    </row>
    <row r="603" spans="1:7" ht="16" thickBot="1">
      <c r="A603" s="4">
        <v>596</v>
      </c>
      <c r="B603" s="4">
        <v>17.30908448509145</v>
      </c>
      <c r="C603" s="4">
        <v>20.437380645519603</v>
      </c>
      <c r="E603" s="2">
        <f t="shared" si="27"/>
        <v>0</v>
      </c>
      <c r="F603" s="2">
        <f t="shared" si="28"/>
        <v>1</v>
      </c>
      <c r="G603" s="7">
        <f t="shared" si="29"/>
        <v>3.1282961604281532</v>
      </c>
    </row>
    <row r="604" spans="1:7" ht="16" thickBot="1">
      <c r="A604" s="4">
        <v>597</v>
      </c>
      <c r="B604" s="4">
        <v>21.775655530393408</v>
      </c>
      <c r="C604" s="4">
        <v>19.644082539870247</v>
      </c>
      <c r="E604" s="2">
        <f t="shared" si="27"/>
        <v>1</v>
      </c>
      <c r="F604" s="2">
        <f t="shared" si="28"/>
        <v>0</v>
      </c>
      <c r="G604" s="7">
        <f t="shared" si="29"/>
        <v>2.1315729905231606</v>
      </c>
    </row>
    <row r="605" spans="1:7" ht="16" thickBot="1">
      <c r="A605" s="4">
        <v>598</v>
      </c>
      <c r="B605" s="4">
        <v>25.247525451094447</v>
      </c>
      <c r="C605" s="4">
        <v>11.232244395200862</v>
      </c>
      <c r="E605" s="2">
        <f t="shared" si="27"/>
        <v>1</v>
      </c>
      <c r="F605" s="2">
        <f t="shared" si="28"/>
        <v>0</v>
      </c>
      <c r="G605" s="7">
        <f t="shared" si="29"/>
        <v>14.015281055893585</v>
      </c>
    </row>
    <row r="606" spans="1:7" ht="16" thickBot="1">
      <c r="A606" s="4">
        <v>599</v>
      </c>
      <c r="B606" s="4">
        <v>17.623738824053767</v>
      </c>
      <c r="C606" s="4">
        <v>21.438697838756518</v>
      </c>
      <c r="E606" s="2">
        <f t="shared" si="27"/>
        <v>0</v>
      </c>
      <c r="F606" s="2">
        <f t="shared" si="28"/>
        <v>1</v>
      </c>
      <c r="G606" s="7">
        <f t="shared" si="29"/>
        <v>3.814959014702751</v>
      </c>
    </row>
    <row r="607" spans="1:7" ht="16" thickBot="1">
      <c r="A607" s="4">
        <v>600</v>
      </c>
      <c r="B607" s="4">
        <v>24.413847379669392</v>
      </c>
      <c r="C607" s="4">
        <v>15.517947447430233</v>
      </c>
      <c r="E607" s="2">
        <f t="shared" si="27"/>
        <v>1</v>
      </c>
      <c r="F607" s="2">
        <f t="shared" si="28"/>
        <v>0</v>
      </c>
      <c r="G607" s="7">
        <f t="shared" si="29"/>
        <v>8.8958999322391588</v>
      </c>
    </row>
    <row r="608" spans="1:7" ht="16" thickBot="1">
      <c r="A608" s="4">
        <v>601</v>
      </c>
      <c r="B608" s="4">
        <v>24.768601203307334</v>
      </c>
      <c r="C608" s="4">
        <v>23.374335536200846</v>
      </c>
      <c r="E608" s="2">
        <f t="shared" si="27"/>
        <v>1</v>
      </c>
      <c r="F608" s="2">
        <f t="shared" si="28"/>
        <v>0</v>
      </c>
      <c r="G608" s="7">
        <f t="shared" si="29"/>
        <v>1.3942656671064881</v>
      </c>
    </row>
    <row r="609" spans="1:7" ht="16" thickBot="1">
      <c r="A609" s="4">
        <v>602</v>
      </c>
      <c r="B609" s="4">
        <v>17.869917812498695</v>
      </c>
      <c r="C609" s="4">
        <v>19.064652292597302</v>
      </c>
      <c r="E609" s="2">
        <f t="shared" si="27"/>
        <v>0</v>
      </c>
      <c r="F609" s="2">
        <f t="shared" si="28"/>
        <v>1</v>
      </c>
      <c r="G609" s="7">
        <f t="shared" si="29"/>
        <v>1.1947344800986066</v>
      </c>
    </row>
    <row r="610" spans="1:7" ht="16" thickBot="1">
      <c r="A610" s="4">
        <v>603</v>
      </c>
      <c r="B610" s="4">
        <v>19.187857915460832</v>
      </c>
      <c r="C610" s="4">
        <v>27.151716170986781</v>
      </c>
      <c r="E610" s="2">
        <f t="shared" si="27"/>
        <v>0</v>
      </c>
      <c r="F610" s="2">
        <f t="shared" si="28"/>
        <v>1</v>
      </c>
      <c r="G610" s="7">
        <f t="shared" si="29"/>
        <v>7.9638582555259489</v>
      </c>
    </row>
    <row r="611" spans="1:7" ht="16" thickBot="1">
      <c r="A611" s="4">
        <v>604</v>
      </c>
      <c r="B611" s="4">
        <v>15.832374006207528</v>
      </c>
      <c r="C611" s="4">
        <v>26.226158846705943</v>
      </c>
      <c r="E611" s="2">
        <f t="shared" si="27"/>
        <v>0</v>
      </c>
      <c r="F611" s="2">
        <f t="shared" si="28"/>
        <v>1</v>
      </c>
      <c r="G611" s="7">
        <f t="shared" si="29"/>
        <v>10.393784840498414</v>
      </c>
    </row>
    <row r="612" spans="1:7" ht="16" thickBot="1">
      <c r="A612" s="4">
        <v>605</v>
      </c>
      <c r="B612" s="4">
        <v>18.061647643439915</v>
      </c>
      <c r="C612" s="4">
        <v>27.351840133746787</v>
      </c>
      <c r="E612" s="2">
        <f t="shared" si="27"/>
        <v>0</v>
      </c>
      <c r="F612" s="2">
        <f t="shared" si="28"/>
        <v>1</v>
      </c>
      <c r="G612" s="7">
        <f t="shared" si="29"/>
        <v>9.2901924903068718</v>
      </c>
    </row>
    <row r="613" spans="1:7" ht="16" thickBot="1">
      <c r="A613" s="4">
        <v>606</v>
      </c>
      <c r="B613" s="4">
        <v>28.150518699692441</v>
      </c>
      <c r="C613" s="4">
        <v>20.732726591271167</v>
      </c>
      <c r="E613" s="2">
        <f t="shared" si="27"/>
        <v>1</v>
      </c>
      <c r="F613" s="2">
        <f t="shared" si="28"/>
        <v>0</v>
      </c>
      <c r="G613" s="7">
        <f t="shared" si="29"/>
        <v>7.4177921084212741</v>
      </c>
    </row>
    <row r="614" spans="1:7" ht="16" thickBot="1">
      <c r="A614" s="4">
        <v>607</v>
      </c>
      <c r="B614" s="4">
        <v>31.983529475374176</v>
      </c>
      <c r="C614" s="4">
        <v>16.568822597550252</v>
      </c>
      <c r="E614" s="2">
        <f t="shared" si="27"/>
        <v>1</v>
      </c>
      <c r="F614" s="2">
        <f t="shared" si="28"/>
        <v>0</v>
      </c>
      <c r="G614" s="7">
        <f t="shared" si="29"/>
        <v>15.414706877823924</v>
      </c>
    </row>
    <row r="615" spans="1:7" ht="16" thickBot="1">
      <c r="A615" s="4">
        <v>608</v>
      </c>
      <c r="B615" s="4">
        <v>27.542335490440994</v>
      </c>
      <c r="C615" s="4">
        <v>23.033555009066458</v>
      </c>
      <c r="E615" s="2">
        <f t="shared" si="27"/>
        <v>1</v>
      </c>
      <c r="F615" s="2">
        <f t="shared" si="28"/>
        <v>0</v>
      </c>
      <c r="G615" s="7">
        <f t="shared" si="29"/>
        <v>4.5087804813745365</v>
      </c>
    </row>
    <row r="616" spans="1:7" ht="16" thickBot="1">
      <c r="A616" s="4">
        <v>609</v>
      </c>
      <c r="B616" s="4">
        <v>14.052525326892333</v>
      </c>
      <c r="C616" s="4">
        <v>20.907204918860412</v>
      </c>
      <c r="E616" s="2">
        <f t="shared" si="27"/>
        <v>0</v>
      </c>
      <c r="F616" s="2">
        <f t="shared" si="28"/>
        <v>1</v>
      </c>
      <c r="G616" s="7">
        <f t="shared" si="29"/>
        <v>6.854679591968079</v>
      </c>
    </row>
    <row r="617" spans="1:7" ht="16" thickBot="1">
      <c r="A617" s="4">
        <v>610</v>
      </c>
      <c r="B617" s="4">
        <v>21.657784488911197</v>
      </c>
      <c r="C617" s="4">
        <v>25.787450568945896</v>
      </c>
      <c r="E617" s="2">
        <f t="shared" si="27"/>
        <v>0</v>
      </c>
      <c r="F617" s="2">
        <f t="shared" si="28"/>
        <v>1</v>
      </c>
      <c r="G617" s="7">
        <f t="shared" si="29"/>
        <v>4.1296660800346991</v>
      </c>
    </row>
    <row r="618" spans="1:7" ht="16" thickBot="1">
      <c r="A618" s="4">
        <v>611</v>
      </c>
      <c r="B618" s="4">
        <v>21.213909566426413</v>
      </c>
      <c r="C618" s="4">
        <v>19.714604524224121</v>
      </c>
      <c r="E618" s="2">
        <f t="shared" si="27"/>
        <v>1</v>
      </c>
      <c r="F618" s="2">
        <f t="shared" si="28"/>
        <v>0</v>
      </c>
      <c r="G618" s="7">
        <f t="shared" si="29"/>
        <v>1.4993050422022911</v>
      </c>
    </row>
    <row r="619" spans="1:7" ht="16" thickBot="1">
      <c r="A619" s="4">
        <v>612</v>
      </c>
      <c r="B619" s="4">
        <v>25.954528244459176</v>
      </c>
      <c r="C619" s="4">
        <v>24.298250948783291</v>
      </c>
      <c r="E619" s="2">
        <f t="shared" si="27"/>
        <v>1</v>
      </c>
      <c r="F619" s="2">
        <f t="shared" si="28"/>
        <v>0</v>
      </c>
      <c r="G619" s="7">
        <f t="shared" si="29"/>
        <v>1.6562772956758849</v>
      </c>
    </row>
    <row r="620" spans="1:7" ht="16" thickBot="1">
      <c r="A620" s="4">
        <v>613</v>
      </c>
      <c r="B620" s="4">
        <v>15.263583972544197</v>
      </c>
      <c r="C620" s="4">
        <v>24.552843448727085</v>
      </c>
      <c r="E620" s="2">
        <f t="shared" si="27"/>
        <v>0</v>
      </c>
      <c r="F620" s="2">
        <f t="shared" si="28"/>
        <v>1</v>
      </c>
      <c r="G620" s="7">
        <f t="shared" si="29"/>
        <v>9.2892594761828882</v>
      </c>
    </row>
    <row r="621" spans="1:7" ht="16" thickBot="1">
      <c r="A621" s="4">
        <v>614</v>
      </c>
      <c r="B621" s="4">
        <v>18.816153553291741</v>
      </c>
      <c r="C621" s="4">
        <v>18.06372759812362</v>
      </c>
      <c r="E621" s="2">
        <f t="shared" si="27"/>
        <v>1</v>
      </c>
      <c r="F621" s="2">
        <f t="shared" si="28"/>
        <v>0</v>
      </c>
      <c r="G621" s="7">
        <f t="shared" si="29"/>
        <v>0.75242595516812116</v>
      </c>
    </row>
    <row r="622" spans="1:7" ht="16" thickBot="1">
      <c r="A622" s="4">
        <v>615</v>
      </c>
      <c r="B622" s="4">
        <v>19.944788769953401</v>
      </c>
      <c r="C622" s="4">
        <v>21.346972421104979</v>
      </c>
      <c r="E622" s="2">
        <f t="shared" si="27"/>
        <v>0</v>
      </c>
      <c r="F622" s="2">
        <f t="shared" si="28"/>
        <v>1</v>
      </c>
      <c r="G622" s="7">
        <f t="shared" si="29"/>
        <v>1.4021836511515779</v>
      </c>
    </row>
    <row r="623" spans="1:7" ht="16" thickBot="1">
      <c r="A623" s="4">
        <v>616</v>
      </c>
      <c r="B623" s="4">
        <v>19.898560635371183</v>
      </c>
      <c r="C623" s="4">
        <v>25.055887574526039</v>
      </c>
      <c r="E623" s="2">
        <f t="shared" si="27"/>
        <v>0</v>
      </c>
      <c r="F623" s="2">
        <f t="shared" si="28"/>
        <v>1</v>
      </c>
      <c r="G623" s="7">
        <f t="shared" si="29"/>
        <v>5.1573269391548564</v>
      </c>
    </row>
    <row r="624" spans="1:7" ht="16" thickBot="1">
      <c r="A624" s="4">
        <v>617</v>
      </c>
      <c r="B624" s="4">
        <v>28.339501490192497</v>
      </c>
      <c r="C624" s="4">
        <v>27.280819319064641</v>
      </c>
      <c r="E624" s="2">
        <f t="shared" si="27"/>
        <v>1</v>
      </c>
      <c r="F624" s="2">
        <f t="shared" si="28"/>
        <v>0</v>
      </c>
      <c r="G624" s="7">
        <f t="shared" si="29"/>
        <v>1.058682171127856</v>
      </c>
    </row>
    <row r="625" spans="1:7" ht="16" thickBot="1">
      <c r="A625" s="4">
        <v>618</v>
      </c>
      <c r="B625" s="4">
        <v>11.263847859414685</v>
      </c>
      <c r="C625" s="4">
        <v>22.634261962814747</v>
      </c>
      <c r="E625" s="2">
        <f t="shared" si="27"/>
        <v>0</v>
      </c>
      <c r="F625" s="2">
        <f t="shared" si="28"/>
        <v>1</v>
      </c>
      <c r="G625" s="7">
        <f t="shared" si="29"/>
        <v>11.370414103400062</v>
      </c>
    </row>
    <row r="626" spans="1:7" ht="16" thickBot="1">
      <c r="A626" s="4">
        <v>619</v>
      </c>
      <c r="B626" s="4">
        <v>33.013508441926476</v>
      </c>
      <c r="C626" s="4">
        <v>31.609062127641529</v>
      </c>
      <c r="E626" s="2">
        <f t="shared" si="27"/>
        <v>1</v>
      </c>
      <c r="F626" s="2">
        <f t="shared" si="28"/>
        <v>0</v>
      </c>
      <c r="G626" s="7">
        <f t="shared" si="29"/>
        <v>1.4044463142849466</v>
      </c>
    </row>
    <row r="627" spans="1:7" ht="16" thickBot="1">
      <c r="A627" s="4">
        <v>620</v>
      </c>
      <c r="B627" s="4">
        <v>18.976976274937432</v>
      </c>
      <c r="C627" s="4">
        <v>30.252467344796337</v>
      </c>
      <c r="E627" s="2">
        <f t="shared" si="27"/>
        <v>0</v>
      </c>
      <c r="F627" s="2">
        <f t="shared" si="28"/>
        <v>1</v>
      </c>
      <c r="G627" s="7">
        <f t="shared" si="29"/>
        <v>11.275491069858905</v>
      </c>
    </row>
    <row r="628" spans="1:7" ht="16" thickBot="1">
      <c r="A628" s="4">
        <v>621</v>
      </c>
      <c r="B628" s="4">
        <v>24.489523082416383</v>
      </c>
      <c r="C628" s="4">
        <v>25.715235165646121</v>
      </c>
      <c r="E628" s="2">
        <f t="shared" si="27"/>
        <v>0</v>
      </c>
      <c r="F628" s="2">
        <f t="shared" si="28"/>
        <v>1</v>
      </c>
      <c r="G628" s="7">
        <f t="shared" si="29"/>
        <v>1.2257120832297375</v>
      </c>
    </row>
    <row r="629" spans="1:7" ht="16" thickBot="1">
      <c r="A629" s="4">
        <v>622</v>
      </c>
      <c r="B629" s="4">
        <v>17.736022434528429</v>
      </c>
      <c r="C629" s="4">
        <v>20.039507395730595</v>
      </c>
      <c r="E629" s="2">
        <f t="shared" si="27"/>
        <v>0</v>
      </c>
      <c r="F629" s="2">
        <f t="shared" si="28"/>
        <v>1</v>
      </c>
      <c r="G629" s="7">
        <f t="shared" si="29"/>
        <v>2.3034849612021659</v>
      </c>
    </row>
    <row r="630" spans="1:7" ht="16" thickBot="1">
      <c r="A630" s="4">
        <v>623</v>
      </c>
      <c r="B630" s="4">
        <v>28.541257852390419</v>
      </c>
      <c r="C630" s="4">
        <v>7.793900753174837</v>
      </c>
      <c r="E630" s="2">
        <f t="shared" si="27"/>
        <v>1</v>
      </c>
      <c r="F630" s="2">
        <f t="shared" si="28"/>
        <v>0</v>
      </c>
      <c r="G630" s="7">
        <f t="shared" si="29"/>
        <v>20.747357099215584</v>
      </c>
    </row>
    <row r="631" spans="1:7" ht="16" thickBot="1">
      <c r="A631" s="4">
        <v>624</v>
      </c>
      <c r="B631" s="4">
        <v>25.479788693697554</v>
      </c>
      <c r="C631" s="4">
        <v>22.101613074578864</v>
      </c>
      <c r="E631" s="2">
        <f t="shared" si="27"/>
        <v>1</v>
      </c>
      <c r="F631" s="2">
        <f t="shared" si="28"/>
        <v>0</v>
      </c>
      <c r="G631" s="7">
        <f t="shared" si="29"/>
        <v>3.3781756191186894</v>
      </c>
    </row>
    <row r="632" spans="1:7" ht="16" thickBot="1">
      <c r="A632" s="4">
        <v>625</v>
      </c>
      <c r="B632" s="4">
        <v>30.399685726861215</v>
      </c>
      <c r="C632" s="4">
        <v>23.623427601354059</v>
      </c>
      <c r="E632" s="2">
        <f t="shared" si="27"/>
        <v>1</v>
      </c>
      <c r="F632" s="2">
        <f t="shared" si="28"/>
        <v>0</v>
      </c>
      <c r="G632" s="7">
        <f t="shared" si="29"/>
        <v>6.7762581255071552</v>
      </c>
    </row>
    <row r="633" spans="1:7" ht="16" thickBot="1">
      <c r="A633" s="4">
        <v>626</v>
      </c>
      <c r="B633" s="4">
        <v>28.321099669170458</v>
      </c>
      <c r="C633" s="4">
        <v>22.150424327428887</v>
      </c>
      <c r="E633" s="2">
        <f t="shared" si="27"/>
        <v>1</v>
      </c>
      <c r="F633" s="2">
        <f t="shared" si="28"/>
        <v>0</v>
      </c>
      <c r="G633" s="7">
        <f t="shared" si="29"/>
        <v>6.1706753417415712</v>
      </c>
    </row>
    <row r="634" spans="1:7" ht="16" thickBot="1">
      <c r="A634" s="4">
        <v>627</v>
      </c>
      <c r="B634" s="4">
        <v>23.952512954661685</v>
      </c>
      <c r="C634" s="4">
        <v>23.621504289929479</v>
      </c>
      <c r="E634" s="2">
        <f t="shared" si="27"/>
        <v>1</v>
      </c>
      <c r="F634" s="2">
        <f t="shared" si="28"/>
        <v>0</v>
      </c>
      <c r="G634" s="7">
        <f t="shared" si="29"/>
        <v>0.33100866473220592</v>
      </c>
    </row>
    <row r="635" spans="1:7" ht="16" thickBot="1">
      <c r="A635" s="4">
        <v>628</v>
      </c>
      <c r="B635" s="4">
        <v>10.449066229626579</v>
      </c>
      <c r="C635" s="4">
        <v>19.537570068732538</v>
      </c>
      <c r="E635" s="2">
        <f t="shared" si="27"/>
        <v>0</v>
      </c>
      <c r="F635" s="2">
        <f t="shared" si="28"/>
        <v>1</v>
      </c>
      <c r="G635" s="7">
        <f t="shared" si="29"/>
        <v>9.0885038391059592</v>
      </c>
    </row>
    <row r="636" spans="1:7" ht="16" thickBot="1">
      <c r="A636" s="4">
        <v>629</v>
      </c>
      <c r="B636" s="4">
        <v>21.855038594466247</v>
      </c>
      <c r="C636" s="4">
        <v>6.3479145644902673</v>
      </c>
      <c r="E636" s="2">
        <f t="shared" si="27"/>
        <v>1</v>
      </c>
      <c r="F636" s="2">
        <f t="shared" si="28"/>
        <v>0</v>
      </c>
      <c r="G636" s="7">
        <f t="shared" si="29"/>
        <v>15.50712402997598</v>
      </c>
    </row>
    <row r="637" spans="1:7" ht="16" thickBot="1">
      <c r="A637" s="4">
        <v>630</v>
      </c>
      <c r="B637" s="4">
        <v>23.36091712033539</v>
      </c>
      <c r="C637" s="4">
        <v>10.291003414654233</v>
      </c>
      <c r="E637" s="2">
        <f t="shared" si="27"/>
        <v>1</v>
      </c>
      <c r="F637" s="2">
        <f t="shared" si="28"/>
        <v>0</v>
      </c>
      <c r="G637" s="7">
        <f t="shared" si="29"/>
        <v>13.069913705681158</v>
      </c>
    </row>
    <row r="638" spans="1:7" ht="16" thickBot="1">
      <c r="A638" s="4">
        <v>631</v>
      </c>
      <c r="B638" s="4">
        <v>27.138010389299602</v>
      </c>
      <c r="C638" s="4">
        <v>29.042872141918721</v>
      </c>
      <c r="E638" s="2">
        <f t="shared" si="27"/>
        <v>0</v>
      </c>
      <c r="F638" s="2">
        <f t="shared" si="28"/>
        <v>1</v>
      </c>
      <c r="G638" s="7">
        <f t="shared" si="29"/>
        <v>1.9048617526191194</v>
      </c>
    </row>
    <row r="639" spans="1:7" ht="16" thickBot="1">
      <c r="A639" s="4">
        <v>632</v>
      </c>
      <c r="B639" s="4">
        <v>11.266062681775319</v>
      </c>
      <c r="C639" s="4">
        <v>20.570414784706244</v>
      </c>
      <c r="E639" s="2">
        <f t="shared" si="27"/>
        <v>0</v>
      </c>
      <c r="F639" s="2">
        <f t="shared" si="28"/>
        <v>1</v>
      </c>
      <c r="G639" s="7">
        <f t="shared" si="29"/>
        <v>9.3043521029309257</v>
      </c>
    </row>
    <row r="640" spans="1:7" ht="16" thickBot="1">
      <c r="A640" s="4">
        <v>633</v>
      </c>
      <c r="B640" s="4">
        <v>46.104778834774748</v>
      </c>
      <c r="C640" s="4">
        <v>18.883136927656196</v>
      </c>
      <c r="E640" s="2">
        <f t="shared" si="27"/>
        <v>1</v>
      </c>
      <c r="F640" s="2">
        <f t="shared" si="28"/>
        <v>0</v>
      </c>
      <c r="G640" s="7">
        <f t="shared" si="29"/>
        <v>27.221641907118553</v>
      </c>
    </row>
    <row r="641" spans="1:7" ht="16" thickBot="1">
      <c r="A641" s="4">
        <v>634</v>
      </c>
      <c r="B641" s="4">
        <v>30.057660901923768</v>
      </c>
      <c r="C641" s="4">
        <v>20.532128690187676</v>
      </c>
      <c r="E641" s="2">
        <f t="shared" si="27"/>
        <v>1</v>
      </c>
      <c r="F641" s="2">
        <f t="shared" si="28"/>
        <v>0</v>
      </c>
      <c r="G641" s="7">
        <f t="shared" si="29"/>
        <v>9.5255322117360919</v>
      </c>
    </row>
    <row r="642" spans="1:7" ht="16" thickBot="1">
      <c r="A642" s="4">
        <v>635</v>
      </c>
      <c r="B642" s="4">
        <v>18.904979247988027</v>
      </c>
      <c r="C642" s="4">
        <v>21.158873899198685</v>
      </c>
      <c r="E642" s="2">
        <f t="shared" si="27"/>
        <v>0</v>
      </c>
      <c r="F642" s="2">
        <f t="shared" si="28"/>
        <v>1</v>
      </c>
      <c r="G642" s="7">
        <f t="shared" si="29"/>
        <v>2.2538946512106577</v>
      </c>
    </row>
    <row r="643" spans="1:7" ht="16" thickBot="1">
      <c r="A643" s="4">
        <v>636</v>
      </c>
      <c r="B643" s="4">
        <v>26.763819644920073</v>
      </c>
      <c r="C643" s="4">
        <v>17.578371275056003</v>
      </c>
      <c r="E643" s="2">
        <f t="shared" si="27"/>
        <v>1</v>
      </c>
      <c r="F643" s="2">
        <f t="shared" si="28"/>
        <v>0</v>
      </c>
      <c r="G643" s="7">
        <f t="shared" si="29"/>
        <v>9.1854483698640692</v>
      </c>
    </row>
    <row r="644" spans="1:7" ht="16" thickBot="1">
      <c r="A644" s="4">
        <v>637</v>
      </c>
      <c r="B644" s="4">
        <v>29.014007696761276</v>
      </c>
      <c r="C644" s="4">
        <v>24.214348135257111</v>
      </c>
      <c r="E644" s="2">
        <f t="shared" si="27"/>
        <v>1</v>
      </c>
      <c r="F644" s="2">
        <f t="shared" si="28"/>
        <v>0</v>
      </c>
      <c r="G644" s="7">
        <f t="shared" si="29"/>
        <v>4.7996595615041642</v>
      </c>
    </row>
    <row r="645" spans="1:7" ht="16" thickBot="1">
      <c r="A645" s="4">
        <v>638</v>
      </c>
      <c r="B645" s="4">
        <v>27.644573231232688</v>
      </c>
      <c r="C645" s="4">
        <v>28.052800434367903</v>
      </c>
      <c r="E645" s="2">
        <f t="shared" si="27"/>
        <v>0</v>
      </c>
      <c r="F645" s="2">
        <f t="shared" si="28"/>
        <v>1</v>
      </c>
      <c r="G645" s="7">
        <f t="shared" si="29"/>
        <v>0.40822720313521543</v>
      </c>
    </row>
    <row r="646" spans="1:7" ht="16" thickBot="1">
      <c r="A646" s="4">
        <v>639</v>
      </c>
      <c r="B646" s="4">
        <v>18.62070116305469</v>
      </c>
      <c r="C646" s="4">
        <v>16.318061655462873</v>
      </c>
      <c r="E646" s="2">
        <f t="shared" si="27"/>
        <v>1</v>
      </c>
      <c r="F646" s="2">
        <f t="shared" si="28"/>
        <v>0</v>
      </c>
      <c r="G646" s="7">
        <f t="shared" si="29"/>
        <v>2.3026395075918167</v>
      </c>
    </row>
    <row r="647" spans="1:7" ht="16" thickBot="1">
      <c r="A647" s="4">
        <v>640</v>
      </c>
      <c r="B647" s="4">
        <v>28.434436481664981</v>
      </c>
      <c r="C647" s="4">
        <v>27.588137735794273</v>
      </c>
      <c r="E647" s="2">
        <f t="shared" si="27"/>
        <v>1</v>
      </c>
      <c r="F647" s="2">
        <f t="shared" si="28"/>
        <v>0</v>
      </c>
      <c r="G647" s="7">
        <f t="shared" si="29"/>
        <v>0.8462987458707083</v>
      </c>
    </row>
    <row r="648" spans="1:7" ht="16" thickBot="1">
      <c r="A648" s="4">
        <v>641</v>
      </c>
      <c r="B648" s="4">
        <v>26.866999274184042</v>
      </c>
      <c r="C648" s="4">
        <v>35.050677559546941</v>
      </c>
      <c r="E648" s="2">
        <f t="shared" ref="E648:E711" si="30">IF(B648&gt;C648, 1, 0)</f>
        <v>0</v>
      </c>
      <c r="F648" s="2">
        <f t="shared" ref="F648:F711" si="31">IF(B648&lt;C648, 1, 0)</f>
        <v>1</v>
      </c>
      <c r="G648" s="7">
        <f t="shared" ref="G648:G711" si="32">IF(B648&gt;C648,B648-C648,C648-B648)</f>
        <v>8.1836782853628982</v>
      </c>
    </row>
    <row r="649" spans="1:7" ht="16" thickBot="1">
      <c r="A649" s="4">
        <v>642</v>
      </c>
      <c r="B649" s="4">
        <v>17.381879767505811</v>
      </c>
      <c r="C649" s="4">
        <v>18.397532857797149</v>
      </c>
      <c r="E649" s="2">
        <f t="shared" si="30"/>
        <v>0</v>
      </c>
      <c r="F649" s="2">
        <f t="shared" si="31"/>
        <v>1</v>
      </c>
      <c r="G649" s="7">
        <f t="shared" si="32"/>
        <v>1.0156530902913374</v>
      </c>
    </row>
    <row r="650" spans="1:7" ht="16" thickBot="1">
      <c r="A650" s="4">
        <v>643</v>
      </c>
      <c r="B650" s="4">
        <v>22.035702869964336</v>
      </c>
      <c r="C650" s="4">
        <v>19.079048805790119</v>
      </c>
      <c r="E650" s="2">
        <f t="shared" si="30"/>
        <v>1</v>
      </c>
      <c r="F650" s="2">
        <f t="shared" si="31"/>
        <v>0</v>
      </c>
      <c r="G650" s="7">
        <f t="shared" si="32"/>
        <v>2.9566540641742165</v>
      </c>
    </row>
    <row r="651" spans="1:7" ht="16" thickBot="1">
      <c r="A651" s="4">
        <v>644</v>
      </c>
      <c r="B651" s="4">
        <v>16.095880849427299</v>
      </c>
      <c r="C651" s="4">
        <v>29.61340978760817</v>
      </c>
      <c r="E651" s="2">
        <f t="shared" si="30"/>
        <v>0</v>
      </c>
      <c r="F651" s="2">
        <f t="shared" si="31"/>
        <v>1</v>
      </c>
      <c r="G651" s="7">
        <f t="shared" si="32"/>
        <v>13.51752893818087</v>
      </c>
    </row>
    <row r="652" spans="1:7" ht="16" thickBot="1">
      <c r="A652" s="4">
        <v>645</v>
      </c>
      <c r="B652" s="4">
        <v>27.519741969323299</v>
      </c>
      <c r="C652" s="4">
        <v>11.120327584028422</v>
      </c>
      <c r="E652" s="2">
        <f t="shared" si="30"/>
        <v>1</v>
      </c>
      <c r="F652" s="2">
        <f t="shared" si="31"/>
        <v>0</v>
      </c>
      <c r="G652" s="7">
        <f t="shared" si="32"/>
        <v>16.399414385294875</v>
      </c>
    </row>
    <row r="653" spans="1:7" ht="16" thickBot="1">
      <c r="A653" s="4">
        <v>646</v>
      </c>
      <c r="B653" s="4">
        <v>22.900775873106685</v>
      </c>
      <c r="C653" s="4">
        <v>22.582201949181499</v>
      </c>
      <c r="E653" s="2">
        <f t="shared" si="30"/>
        <v>1</v>
      </c>
      <c r="F653" s="2">
        <f t="shared" si="31"/>
        <v>0</v>
      </c>
      <c r="G653" s="7">
        <f t="shared" si="32"/>
        <v>0.31857392392518591</v>
      </c>
    </row>
    <row r="654" spans="1:7" ht="16" thickBot="1">
      <c r="A654" s="4">
        <v>647</v>
      </c>
      <c r="B654" s="4">
        <v>27.556189876771384</v>
      </c>
      <c r="C654" s="4">
        <v>27.520739774985511</v>
      </c>
      <c r="E654" s="2">
        <f t="shared" si="30"/>
        <v>1</v>
      </c>
      <c r="F654" s="2">
        <f t="shared" si="31"/>
        <v>0</v>
      </c>
      <c r="G654" s="7">
        <f t="shared" si="32"/>
        <v>3.5450101785873045E-2</v>
      </c>
    </row>
    <row r="655" spans="1:7" ht="16" thickBot="1">
      <c r="A655" s="4">
        <v>648</v>
      </c>
      <c r="B655" s="4">
        <v>26.744757615255708</v>
      </c>
      <c r="C655" s="4">
        <v>17.216012321532254</v>
      </c>
      <c r="E655" s="2">
        <f t="shared" si="30"/>
        <v>1</v>
      </c>
      <c r="F655" s="2">
        <f t="shared" si="31"/>
        <v>0</v>
      </c>
      <c r="G655" s="7">
        <f t="shared" si="32"/>
        <v>9.5287452937234534</v>
      </c>
    </row>
    <row r="656" spans="1:7" ht="16" thickBot="1">
      <c r="A656" s="4">
        <v>649</v>
      </c>
      <c r="B656" s="4">
        <v>6.703688809654011</v>
      </c>
      <c r="C656" s="4">
        <v>13.173004419088414</v>
      </c>
      <c r="E656" s="2">
        <f t="shared" si="30"/>
        <v>0</v>
      </c>
      <c r="F656" s="2">
        <f t="shared" si="31"/>
        <v>1</v>
      </c>
      <c r="G656" s="7">
        <f t="shared" si="32"/>
        <v>6.4693156094344033</v>
      </c>
    </row>
    <row r="657" spans="1:7" ht="16" thickBot="1">
      <c r="A657" s="4">
        <v>650</v>
      </c>
      <c r="B657" s="4">
        <v>25.414418247273041</v>
      </c>
      <c r="C657" s="4">
        <v>21.472527873258024</v>
      </c>
      <c r="E657" s="2">
        <f t="shared" si="30"/>
        <v>1</v>
      </c>
      <c r="F657" s="2">
        <f t="shared" si="31"/>
        <v>0</v>
      </c>
      <c r="G657" s="7">
        <f t="shared" si="32"/>
        <v>3.9418903740150171</v>
      </c>
    </row>
    <row r="658" spans="1:7" ht="16" thickBot="1">
      <c r="A658" s="4">
        <v>651</v>
      </c>
      <c r="B658" s="4">
        <v>18.898251361359677</v>
      </c>
      <c r="C658" s="4">
        <v>28.973093857215151</v>
      </c>
      <c r="E658" s="2">
        <f t="shared" si="30"/>
        <v>0</v>
      </c>
      <c r="F658" s="2">
        <f t="shared" si="31"/>
        <v>1</v>
      </c>
      <c r="G658" s="7">
        <f t="shared" si="32"/>
        <v>10.074842495855474</v>
      </c>
    </row>
    <row r="659" spans="1:7" ht="16" thickBot="1">
      <c r="A659" s="4">
        <v>652</v>
      </c>
      <c r="B659" s="4">
        <v>25.498887517687965</v>
      </c>
      <c r="C659" s="4">
        <v>30.958061808423608</v>
      </c>
      <c r="E659" s="2">
        <f t="shared" si="30"/>
        <v>0</v>
      </c>
      <c r="F659" s="2">
        <f t="shared" si="31"/>
        <v>1</v>
      </c>
      <c r="G659" s="7">
        <f t="shared" si="32"/>
        <v>5.4591742907356426</v>
      </c>
    </row>
    <row r="660" spans="1:7" ht="16" thickBot="1">
      <c r="A660" s="4">
        <v>653</v>
      </c>
      <c r="B660" s="4">
        <v>33.445957585375943</v>
      </c>
      <c r="C660" s="4">
        <v>19.698457893008278</v>
      </c>
      <c r="E660" s="2">
        <f t="shared" si="30"/>
        <v>1</v>
      </c>
      <c r="F660" s="2">
        <f t="shared" si="31"/>
        <v>0</v>
      </c>
      <c r="G660" s="7">
        <f t="shared" si="32"/>
        <v>13.747499692367665</v>
      </c>
    </row>
    <row r="661" spans="1:7" ht="16" thickBot="1">
      <c r="A661" s="4">
        <v>654</v>
      </c>
      <c r="B661" s="4">
        <v>28.597524837446251</v>
      </c>
      <c r="C661" s="4">
        <v>32.024594710881615</v>
      </c>
      <c r="E661" s="2">
        <f t="shared" si="30"/>
        <v>0</v>
      </c>
      <c r="F661" s="2">
        <f t="shared" si="31"/>
        <v>1</v>
      </c>
      <c r="G661" s="7">
        <f t="shared" si="32"/>
        <v>3.4270698734353644</v>
      </c>
    </row>
    <row r="662" spans="1:7" ht="16" thickBot="1">
      <c r="A662" s="4">
        <v>655</v>
      </c>
      <c r="B662" s="4">
        <v>20.777263803121009</v>
      </c>
      <c r="C662" s="4">
        <v>19.666278915859095</v>
      </c>
      <c r="E662" s="2">
        <f t="shared" si="30"/>
        <v>1</v>
      </c>
      <c r="F662" s="2">
        <f t="shared" si="31"/>
        <v>0</v>
      </c>
      <c r="G662" s="7">
        <f t="shared" si="32"/>
        <v>1.1109848872619139</v>
      </c>
    </row>
    <row r="663" spans="1:7" ht="16" thickBot="1">
      <c r="A663" s="4">
        <v>656</v>
      </c>
      <c r="B663" s="4">
        <v>28.22411335590018</v>
      </c>
      <c r="C663" s="4">
        <v>19.308057513159653</v>
      </c>
      <c r="E663" s="2">
        <f t="shared" si="30"/>
        <v>1</v>
      </c>
      <c r="F663" s="2">
        <f t="shared" si="31"/>
        <v>0</v>
      </c>
      <c r="G663" s="7">
        <f t="shared" si="32"/>
        <v>8.9160558427405263</v>
      </c>
    </row>
    <row r="664" spans="1:7" ht="16" thickBot="1">
      <c r="A664" s="4">
        <v>657</v>
      </c>
      <c r="B664" s="4">
        <v>24.832620315798607</v>
      </c>
      <c r="C664" s="4">
        <v>27.530320652391993</v>
      </c>
      <c r="E664" s="2">
        <f t="shared" si="30"/>
        <v>0</v>
      </c>
      <c r="F664" s="2">
        <f t="shared" si="31"/>
        <v>1</v>
      </c>
      <c r="G664" s="7">
        <f t="shared" si="32"/>
        <v>2.6977003365933854</v>
      </c>
    </row>
    <row r="665" spans="1:7" ht="16" thickBot="1">
      <c r="A665" s="4">
        <v>658</v>
      </c>
      <c r="B665" s="4">
        <v>15.791552285811267</v>
      </c>
      <c r="C665" s="4">
        <v>17.514989145969771</v>
      </c>
      <c r="E665" s="2">
        <f t="shared" si="30"/>
        <v>0</v>
      </c>
      <c r="F665" s="2">
        <f t="shared" si="31"/>
        <v>1</v>
      </c>
      <c r="G665" s="7">
        <f t="shared" si="32"/>
        <v>1.7234368601585039</v>
      </c>
    </row>
    <row r="666" spans="1:7" ht="16" thickBot="1">
      <c r="A666" s="4">
        <v>659</v>
      </c>
      <c r="B666" s="4">
        <v>17.428886358169308</v>
      </c>
      <c r="C666" s="4">
        <v>12.601960133143923</v>
      </c>
      <c r="E666" s="2">
        <f t="shared" si="30"/>
        <v>1</v>
      </c>
      <c r="F666" s="2">
        <f t="shared" si="31"/>
        <v>0</v>
      </c>
      <c r="G666" s="7">
        <f t="shared" si="32"/>
        <v>4.8269262250253853</v>
      </c>
    </row>
    <row r="667" spans="1:7" ht="16" thickBot="1">
      <c r="A667" s="4">
        <v>660</v>
      </c>
      <c r="B667" s="4">
        <v>16.154624580580691</v>
      </c>
      <c r="C667" s="4">
        <v>24.064755801550874</v>
      </c>
      <c r="E667" s="2">
        <f t="shared" si="30"/>
        <v>0</v>
      </c>
      <c r="F667" s="2">
        <f t="shared" si="31"/>
        <v>1</v>
      </c>
      <c r="G667" s="7">
        <f t="shared" si="32"/>
        <v>7.9101312209701824</v>
      </c>
    </row>
    <row r="668" spans="1:7" ht="16" thickBot="1">
      <c r="A668" s="4">
        <v>661</v>
      </c>
      <c r="B668" s="4">
        <v>23.365942249857525</v>
      </c>
      <c r="C668" s="4">
        <v>40.657595198847424</v>
      </c>
      <c r="E668" s="2">
        <f t="shared" si="30"/>
        <v>0</v>
      </c>
      <c r="F668" s="2">
        <f t="shared" si="31"/>
        <v>1</v>
      </c>
      <c r="G668" s="7">
        <f t="shared" si="32"/>
        <v>17.291652948989899</v>
      </c>
    </row>
    <row r="669" spans="1:7" ht="16" thickBot="1">
      <c r="A669" s="4">
        <v>662</v>
      </c>
      <c r="B669" s="4">
        <v>24.596610851693086</v>
      </c>
      <c r="C669" s="4">
        <v>1.6987693487834186</v>
      </c>
      <c r="E669" s="2">
        <f t="shared" si="30"/>
        <v>1</v>
      </c>
      <c r="F669" s="2">
        <f t="shared" si="31"/>
        <v>0</v>
      </c>
      <c r="G669" s="7">
        <f t="shared" si="32"/>
        <v>22.897841502909667</v>
      </c>
    </row>
    <row r="670" spans="1:7" ht="16" thickBot="1">
      <c r="A670" s="4">
        <v>663</v>
      </c>
      <c r="B670" s="4">
        <v>25.580386493562024</v>
      </c>
      <c r="C670" s="4">
        <v>26.213520875134865</v>
      </c>
      <c r="E670" s="2">
        <f t="shared" si="30"/>
        <v>0</v>
      </c>
      <c r="F670" s="2">
        <f t="shared" si="31"/>
        <v>1</v>
      </c>
      <c r="G670" s="7">
        <f t="shared" si="32"/>
        <v>0.63313438157284097</v>
      </c>
    </row>
    <row r="671" spans="1:7" ht="16" thickBot="1">
      <c r="A671" s="4">
        <v>664</v>
      </c>
      <c r="B671" s="4">
        <v>20.392797002207207</v>
      </c>
      <c r="C671" s="4">
        <v>30.328682654526606</v>
      </c>
      <c r="E671" s="2">
        <f t="shared" si="30"/>
        <v>0</v>
      </c>
      <c r="F671" s="2">
        <f t="shared" si="31"/>
        <v>1</v>
      </c>
      <c r="G671" s="7">
        <f t="shared" si="32"/>
        <v>9.9358856523193992</v>
      </c>
    </row>
    <row r="672" spans="1:7" ht="16" thickBot="1">
      <c r="A672" s="4">
        <v>665</v>
      </c>
      <c r="B672" s="4">
        <v>24.03935729999079</v>
      </c>
      <c r="C672" s="4">
        <v>4.8389787526781625</v>
      </c>
      <c r="E672" s="2">
        <f t="shared" si="30"/>
        <v>1</v>
      </c>
      <c r="F672" s="2">
        <f t="shared" si="31"/>
        <v>0</v>
      </c>
      <c r="G672" s="7">
        <f t="shared" si="32"/>
        <v>19.200378547312628</v>
      </c>
    </row>
    <row r="673" spans="1:7" ht="16" thickBot="1">
      <c r="A673" s="4">
        <v>666</v>
      </c>
      <c r="B673" s="4">
        <v>24.915700696159305</v>
      </c>
      <c r="C673" s="4">
        <v>25.638748655539857</v>
      </c>
      <c r="E673" s="2">
        <f t="shared" si="30"/>
        <v>0</v>
      </c>
      <c r="F673" s="2">
        <f t="shared" si="31"/>
        <v>1</v>
      </c>
      <c r="G673" s="7">
        <f t="shared" si="32"/>
        <v>0.72304795938055122</v>
      </c>
    </row>
    <row r="674" spans="1:7" ht="16" thickBot="1">
      <c r="A674" s="4">
        <v>667</v>
      </c>
      <c r="B674" s="4">
        <v>37.666281794997182</v>
      </c>
      <c r="C674" s="4">
        <v>29.781159536557489</v>
      </c>
      <c r="E674" s="2">
        <f t="shared" si="30"/>
        <v>1</v>
      </c>
      <c r="F674" s="2">
        <f t="shared" si="31"/>
        <v>0</v>
      </c>
      <c r="G674" s="7">
        <f t="shared" si="32"/>
        <v>7.8851222584396936</v>
      </c>
    </row>
    <row r="675" spans="1:7" ht="16" thickBot="1">
      <c r="A675" s="4">
        <v>668</v>
      </c>
      <c r="B675" s="4">
        <v>24.249837255762369</v>
      </c>
      <c r="C675" s="4">
        <v>26.03474294292614</v>
      </c>
      <c r="E675" s="2">
        <f t="shared" si="30"/>
        <v>0</v>
      </c>
      <c r="F675" s="2">
        <f t="shared" si="31"/>
        <v>1</v>
      </c>
      <c r="G675" s="7">
        <f t="shared" si="32"/>
        <v>1.7849056871637714</v>
      </c>
    </row>
    <row r="676" spans="1:7" ht="16" thickBot="1">
      <c r="A676" s="4">
        <v>669</v>
      </c>
      <c r="B676" s="4">
        <v>19.819879359470743</v>
      </c>
      <c r="C676" s="4">
        <v>32.477155794595092</v>
      </c>
      <c r="E676" s="2">
        <f t="shared" si="30"/>
        <v>0</v>
      </c>
      <c r="F676" s="2">
        <f t="shared" si="31"/>
        <v>1</v>
      </c>
      <c r="G676" s="7">
        <f t="shared" si="32"/>
        <v>12.657276435124349</v>
      </c>
    </row>
    <row r="677" spans="1:7" ht="16" thickBot="1">
      <c r="A677" s="4">
        <v>670</v>
      </c>
      <c r="B677" s="4">
        <v>41.452936997593866</v>
      </c>
      <c r="C677" s="4">
        <v>25.87432989507175</v>
      </c>
      <c r="E677" s="2">
        <f t="shared" si="30"/>
        <v>1</v>
      </c>
      <c r="F677" s="2">
        <f t="shared" si="31"/>
        <v>0</v>
      </c>
      <c r="G677" s="7">
        <f t="shared" si="32"/>
        <v>15.578607102522117</v>
      </c>
    </row>
    <row r="678" spans="1:7" ht="16" thickBot="1">
      <c r="A678" s="4">
        <v>671</v>
      </c>
      <c r="B678" s="4">
        <v>26.732918570100075</v>
      </c>
      <c r="C678" s="4">
        <v>20.238215233647459</v>
      </c>
      <c r="E678" s="2">
        <f t="shared" si="30"/>
        <v>1</v>
      </c>
      <c r="F678" s="2">
        <f t="shared" si="31"/>
        <v>0</v>
      </c>
      <c r="G678" s="7">
        <f t="shared" si="32"/>
        <v>6.4947033364526163</v>
      </c>
    </row>
    <row r="679" spans="1:7" ht="16" thickBot="1">
      <c r="A679" s="4">
        <v>672</v>
      </c>
      <c r="B679" s="4">
        <v>10.493708079140905</v>
      </c>
      <c r="C679" s="4">
        <v>26.529348646725378</v>
      </c>
      <c r="E679" s="2">
        <f t="shared" si="30"/>
        <v>0</v>
      </c>
      <c r="F679" s="2">
        <f t="shared" si="31"/>
        <v>1</v>
      </c>
      <c r="G679" s="7">
        <f t="shared" si="32"/>
        <v>16.035640567584473</v>
      </c>
    </row>
    <row r="680" spans="1:7" ht="16" thickBot="1">
      <c r="A680" s="4">
        <v>673</v>
      </c>
      <c r="B680" s="4">
        <v>30.967304704982631</v>
      </c>
      <c r="C680" s="4">
        <v>34.619694314223516</v>
      </c>
      <c r="E680" s="2">
        <f t="shared" si="30"/>
        <v>0</v>
      </c>
      <c r="F680" s="2">
        <f t="shared" si="31"/>
        <v>1</v>
      </c>
      <c r="G680" s="7">
        <f t="shared" si="32"/>
        <v>3.6523896092408847</v>
      </c>
    </row>
    <row r="681" spans="1:7" ht="16" thickBot="1">
      <c r="A681" s="4">
        <v>674</v>
      </c>
      <c r="B681" s="4">
        <v>25.025631928126927</v>
      </c>
      <c r="C681" s="4">
        <v>21.250225466030248</v>
      </c>
      <c r="E681" s="2">
        <f t="shared" si="30"/>
        <v>1</v>
      </c>
      <c r="F681" s="2">
        <f t="shared" si="31"/>
        <v>0</v>
      </c>
      <c r="G681" s="7">
        <f t="shared" si="32"/>
        <v>3.7754064620966794</v>
      </c>
    </row>
    <row r="682" spans="1:7" ht="16" thickBot="1">
      <c r="A682" s="4">
        <v>675</v>
      </c>
      <c r="B682" s="4">
        <v>35.81748335880512</v>
      </c>
      <c r="C682" s="4">
        <v>15.331119973605579</v>
      </c>
      <c r="E682" s="2">
        <f t="shared" si="30"/>
        <v>1</v>
      </c>
      <c r="F682" s="2">
        <f t="shared" si="31"/>
        <v>0</v>
      </c>
      <c r="G682" s="7">
        <f t="shared" si="32"/>
        <v>20.486363385199539</v>
      </c>
    </row>
    <row r="683" spans="1:7" ht="16" thickBot="1">
      <c r="A683" s="4">
        <v>676</v>
      </c>
      <c r="B683" s="4">
        <v>21.657025208536972</v>
      </c>
      <c r="C683" s="4">
        <v>18.922802611589326</v>
      </c>
      <c r="E683" s="2">
        <f t="shared" si="30"/>
        <v>1</v>
      </c>
      <c r="F683" s="2">
        <f t="shared" si="31"/>
        <v>0</v>
      </c>
      <c r="G683" s="7">
        <f t="shared" si="32"/>
        <v>2.7342225969476459</v>
      </c>
    </row>
    <row r="684" spans="1:7" ht="16" thickBot="1">
      <c r="A684" s="4">
        <v>677</v>
      </c>
      <c r="B684" s="4">
        <v>10.2153875034153</v>
      </c>
      <c r="C684" s="4">
        <v>17.233254510446994</v>
      </c>
      <c r="E684" s="2">
        <f t="shared" si="30"/>
        <v>0</v>
      </c>
      <c r="F684" s="2">
        <f t="shared" si="31"/>
        <v>1</v>
      </c>
      <c r="G684" s="7">
        <f t="shared" si="32"/>
        <v>7.0178670070316933</v>
      </c>
    </row>
    <row r="685" spans="1:7" ht="16" thickBot="1">
      <c r="A685" s="4">
        <v>678</v>
      </c>
      <c r="B685" s="4">
        <v>21.861386559551445</v>
      </c>
      <c r="C685" s="4">
        <v>18.748271334839735</v>
      </c>
      <c r="E685" s="2">
        <f t="shared" si="30"/>
        <v>1</v>
      </c>
      <c r="F685" s="2">
        <f t="shared" si="31"/>
        <v>0</v>
      </c>
      <c r="G685" s="7">
        <f t="shared" si="32"/>
        <v>3.1131152247117093</v>
      </c>
    </row>
    <row r="686" spans="1:7" ht="16" thickBot="1">
      <c r="A686" s="4">
        <v>679</v>
      </c>
      <c r="B686" s="4">
        <v>27.614799964984169</v>
      </c>
      <c r="C686" s="4">
        <v>24.422356546035637</v>
      </c>
      <c r="E686" s="2">
        <f t="shared" si="30"/>
        <v>1</v>
      </c>
      <c r="F686" s="2">
        <f t="shared" si="31"/>
        <v>0</v>
      </c>
      <c r="G686" s="7">
        <f t="shared" si="32"/>
        <v>3.1924434189485318</v>
      </c>
    </row>
    <row r="687" spans="1:7" ht="16" thickBot="1">
      <c r="A687" s="4">
        <v>680</v>
      </c>
      <c r="B687" s="4">
        <v>24.503158542422018</v>
      </c>
      <c r="C687" s="4">
        <v>15.740112512437417</v>
      </c>
      <c r="E687" s="2">
        <f t="shared" si="30"/>
        <v>1</v>
      </c>
      <c r="F687" s="2">
        <f t="shared" si="31"/>
        <v>0</v>
      </c>
      <c r="G687" s="7">
        <f t="shared" si="32"/>
        <v>8.7630460299846007</v>
      </c>
    </row>
    <row r="688" spans="1:7" ht="16" thickBot="1">
      <c r="A688" s="4">
        <v>681</v>
      </c>
      <c r="B688" s="4">
        <v>18.364983084246457</v>
      </c>
      <c r="C688" s="4">
        <v>30.503777797046286</v>
      </c>
      <c r="E688" s="2">
        <f t="shared" si="30"/>
        <v>0</v>
      </c>
      <c r="F688" s="2">
        <f t="shared" si="31"/>
        <v>1</v>
      </c>
      <c r="G688" s="7">
        <f t="shared" si="32"/>
        <v>12.138794712799829</v>
      </c>
    </row>
    <row r="689" spans="1:7" ht="16" thickBot="1">
      <c r="A689" s="4">
        <v>682</v>
      </c>
      <c r="B689" s="4">
        <v>12.412594875611571</v>
      </c>
      <c r="C689" s="4">
        <v>19.896154801881114</v>
      </c>
      <c r="E689" s="2">
        <f t="shared" si="30"/>
        <v>0</v>
      </c>
      <c r="F689" s="2">
        <f t="shared" si="31"/>
        <v>1</v>
      </c>
      <c r="G689" s="7">
        <f t="shared" si="32"/>
        <v>7.4835599262695425</v>
      </c>
    </row>
    <row r="690" spans="1:7" ht="16" thickBot="1">
      <c r="A690" s="4">
        <v>683</v>
      </c>
      <c r="B690" s="4">
        <v>23.555774445645302</v>
      </c>
      <c r="C690" s="4">
        <v>21.068218628797016</v>
      </c>
      <c r="E690" s="2">
        <f t="shared" si="30"/>
        <v>1</v>
      </c>
      <c r="F690" s="2">
        <f t="shared" si="31"/>
        <v>0</v>
      </c>
      <c r="G690" s="7">
        <f t="shared" si="32"/>
        <v>2.4875558168482854</v>
      </c>
    </row>
    <row r="691" spans="1:7" ht="16" thickBot="1">
      <c r="A691" s="4">
        <v>684</v>
      </c>
      <c r="B691" s="4">
        <v>13.125725185017016</v>
      </c>
      <c r="C691" s="4">
        <v>22.466862468623354</v>
      </c>
      <c r="E691" s="2">
        <f t="shared" si="30"/>
        <v>0</v>
      </c>
      <c r="F691" s="2">
        <f t="shared" si="31"/>
        <v>1</v>
      </c>
      <c r="G691" s="7">
        <f t="shared" si="32"/>
        <v>9.3411372836063382</v>
      </c>
    </row>
    <row r="692" spans="1:7" ht="16" thickBot="1">
      <c r="A692" s="4">
        <v>685</v>
      </c>
      <c r="B692" s="4">
        <v>28.00435142671931</v>
      </c>
      <c r="C692" s="4">
        <v>28.973037630129333</v>
      </c>
      <c r="E692" s="2">
        <f t="shared" si="30"/>
        <v>0</v>
      </c>
      <c r="F692" s="2">
        <f t="shared" si="31"/>
        <v>1</v>
      </c>
      <c r="G692" s="7">
        <f t="shared" si="32"/>
        <v>0.96868620341002298</v>
      </c>
    </row>
    <row r="693" spans="1:7" ht="16" thickBot="1">
      <c r="A693" s="4">
        <v>686</v>
      </c>
      <c r="B693" s="4">
        <v>20.289140524984141</v>
      </c>
      <c r="C693" s="4">
        <v>34.887939696529571</v>
      </c>
      <c r="E693" s="2">
        <f t="shared" si="30"/>
        <v>0</v>
      </c>
      <c r="F693" s="2">
        <f t="shared" si="31"/>
        <v>1</v>
      </c>
      <c r="G693" s="7">
        <f t="shared" si="32"/>
        <v>14.59879917154543</v>
      </c>
    </row>
    <row r="694" spans="1:7" ht="16" thickBot="1">
      <c r="A694" s="4">
        <v>687</v>
      </c>
      <c r="B694" s="4">
        <v>26.21599556320167</v>
      </c>
      <c r="C694" s="4">
        <v>28.680266181478892</v>
      </c>
      <c r="E694" s="2">
        <f t="shared" si="30"/>
        <v>0</v>
      </c>
      <c r="F694" s="2">
        <f t="shared" si="31"/>
        <v>1</v>
      </c>
      <c r="G694" s="7">
        <f t="shared" si="32"/>
        <v>2.4642706182772223</v>
      </c>
    </row>
    <row r="695" spans="1:7" ht="16" thickBot="1">
      <c r="A695" s="4">
        <v>688</v>
      </c>
      <c r="B695" s="4">
        <v>26.48194888747263</v>
      </c>
      <c r="C695" s="4">
        <v>38.194522844269009</v>
      </c>
      <c r="E695" s="2">
        <f t="shared" si="30"/>
        <v>0</v>
      </c>
      <c r="F695" s="2">
        <f t="shared" si="31"/>
        <v>1</v>
      </c>
      <c r="G695" s="7">
        <f t="shared" si="32"/>
        <v>11.71257395679638</v>
      </c>
    </row>
    <row r="696" spans="1:7" ht="16" thickBot="1">
      <c r="A696" s="4">
        <v>689</v>
      </c>
      <c r="B696" s="4">
        <v>36.602904608222516</v>
      </c>
      <c r="C696" s="4">
        <v>34.055830185373644</v>
      </c>
      <c r="E696" s="2">
        <f t="shared" si="30"/>
        <v>1</v>
      </c>
      <c r="F696" s="2">
        <f t="shared" si="31"/>
        <v>0</v>
      </c>
      <c r="G696" s="7">
        <f t="shared" si="32"/>
        <v>2.5470744228488726</v>
      </c>
    </row>
    <row r="697" spans="1:7" ht="16" thickBot="1">
      <c r="A697" s="4">
        <v>690</v>
      </c>
      <c r="B697" s="4">
        <v>29.327169133520062</v>
      </c>
      <c r="C697" s="4">
        <v>14.67641958576486</v>
      </c>
      <c r="E697" s="2">
        <f t="shared" si="30"/>
        <v>1</v>
      </c>
      <c r="F697" s="2">
        <f t="shared" si="31"/>
        <v>0</v>
      </c>
      <c r="G697" s="7">
        <f t="shared" si="32"/>
        <v>14.650749547755202</v>
      </c>
    </row>
    <row r="698" spans="1:7" ht="16" thickBot="1">
      <c r="A698" s="4">
        <v>691</v>
      </c>
      <c r="B698" s="4">
        <v>25.158188393593878</v>
      </c>
      <c r="C698" s="4">
        <v>13.174807192857736</v>
      </c>
      <c r="E698" s="2">
        <f t="shared" si="30"/>
        <v>1</v>
      </c>
      <c r="F698" s="2">
        <f t="shared" si="31"/>
        <v>0</v>
      </c>
      <c r="G698" s="7">
        <f t="shared" si="32"/>
        <v>11.983381200736142</v>
      </c>
    </row>
    <row r="699" spans="1:7" ht="16" thickBot="1">
      <c r="A699" s="4">
        <v>692</v>
      </c>
      <c r="B699" s="4">
        <v>31.367488784456583</v>
      </c>
      <c r="C699" s="4">
        <v>12.933175046919516</v>
      </c>
      <c r="E699" s="2">
        <f t="shared" si="30"/>
        <v>1</v>
      </c>
      <c r="F699" s="2">
        <f t="shared" si="31"/>
        <v>0</v>
      </c>
      <c r="G699" s="7">
        <f t="shared" si="32"/>
        <v>18.434313737537067</v>
      </c>
    </row>
    <row r="700" spans="1:7" ht="16" thickBot="1">
      <c r="A700" s="4">
        <v>693</v>
      </c>
      <c r="B700" s="4">
        <v>13.564898971441149</v>
      </c>
      <c r="C700" s="4">
        <v>20.742071915977995</v>
      </c>
      <c r="E700" s="2">
        <f t="shared" si="30"/>
        <v>0</v>
      </c>
      <c r="F700" s="2">
        <f t="shared" si="31"/>
        <v>1</v>
      </c>
      <c r="G700" s="7">
        <f t="shared" si="32"/>
        <v>7.1771729445368457</v>
      </c>
    </row>
    <row r="701" spans="1:7" ht="16" thickBot="1">
      <c r="A701" s="4">
        <v>694</v>
      </c>
      <c r="B701" s="4">
        <v>32.438210164421463</v>
      </c>
      <c r="C701" s="4">
        <v>10.020033931959514</v>
      </c>
      <c r="E701" s="2">
        <f t="shared" si="30"/>
        <v>1</v>
      </c>
      <c r="F701" s="2">
        <f t="shared" si="31"/>
        <v>0</v>
      </c>
      <c r="G701" s="7">
        <f t="shared" si="32"/>
        <v>22.418176232461949</v>
      </c>
    </row>
    <row r="702" spans="1:7" ht="16" thickBot="1">
      <c r="A702" s="4">
        <v>695</v>
      </c>
      <c r="B702" s="4">
        <v>24.036037135443728</v>
      </c>
      <c r="C702" s="4">
        <v>14.496457475973685</v>
      </c>
      <c r="E702" s="2">
        <f t="shared" si="30"/>
        <v>1</v>
      </c>
      <c r="F702" s="2">
        <f t="shared" si="31"/>
        <v>0</v>
      </c>
      <c r="G702" s="7">
        <f t="shared" si="32"/>
        <v>9.5395796594700428</v>
      </c>
    </row>
    <row r="703" spans="1:7" ht="16" thickBot="1">
      <c r="A703" s="4">
        <v>696</v>
      </c>
      <c r="B703" s="4">
        <v>23.119192951849225</v>
      </c>
      <c r="C703" s="4">
        <v>27.165756579423771</v>
      </c>
      <c r="E703" s="2">
        <f t="shared" si="30"/>
        <v>0</v>
      </c>
      <c r="F703" s="2">
        <f t="shared" si="31"/>
        <v>1</v>
      </c>
      <c r="G703" s="7">
        <f t="shared" si="32"/>
        <v>4.046563627574546</v>
      </c>
    </row>
    <row r="704" spans="1:7" ht="16" thickBot="1">
      <c r="A704" s="4">
        <v>697</v>
      </c>
      <c r="B704" s="4">
        <v>16.650570551897189</v>
      </c>
      <c r="C704" s="4">
        <v>16.494642379391735</v>
      </c>
      <c r="E704" s="2">
        <f t="shared" si="30"/>
        <v>1</v>
      </c>
      <c r="F704" s="2">
        <f t="shared" si="31"/>
        <v>0</v>
      </c>
      <c r="G704" s="7">
        <f t="shared" si="32"/>
        <v>0.15592817250545465</v>
      </c>
    </row>
    <row r="705" spans="1:7" ht="16" thickBot="1">
      <c r="A705" s="4">
        <v>698</v>
      </c>
      <c r="B705" s="4">
        <v>40.543105863676715</v>
      </c>
      <c r="C705" s="4">
        <v>21.691698371445224</v>
      </c>
      <c r="E705" s="2">
        <f t="shared" si="30"/>
        <v>1</v>
      </c>
      <c r="F705" s="2">
        <f t="shared" si="31"/>
        <v>0</v>
      </c>
      <c r="G705" s="7">
        <f t="shared" si="32"/>
        <v>18.851407492231491</v>
      </c>
    </row>
    <row r="706" spans="1:7" ht="16" thickBot="1">
      <c r="A706" s="4">
        <v>699</v>
      </c>
      <c r="B706" s="4">
        <v>39.887468093186783</v>
      </c>
      <c r="C706" s="4">
        <v>17.508208999141416</v>
      </c>
      <c r="E706" s="2">
        <f t="shared" si="30"/>
        <v>1</v>
      </c>
      <c r="F706" s="2">
        <f t="shared" si="31"/>
        <v>0</v>
      </c>
      <c r="G706" s="7">
        <f t="shared" si="32"/>
        <v>22.379259094045366</v>
      </c>
    </row>
    <row r="707" spans="1:7" ht="16" thickBot="1">
      <c r="A707" s="4">
        <v>700</v>
      </c>
      <c r="B707" s="4">
        <v>20.845318352571077</v>
      </c>
      <c r="C707" s="4">
        <v>18.05575014180954</v>
      </c>
      <c r="E707" s="2">
        <f t="shared" si="30"/>
        <v>1</v>
      </c>
      <c r="F707" s="2">
        <f t="shared" si="31"/>
        <v>0</v>
      </c>
      <c r="G707" s="7">
        <f t="shared" si="32"/>
        <v>2.7895682107615372</v>
      </c>
    </row>
    <row r="708" spans="1:7" ht="16" thickBot="1">
      <c r="A708" s="4">
        <v>701</v>
      </c>
      <c r="B708" s="4">
        <v>32.401162438632944</v>
      </c>
      <c r="C708" s="4">
        <v>33.832354835831538</v>
      </c>
      <c r="E708" s="2">
        <f t="shared" si="30"/>
        <v>0</v>
      </c>
      <c r="F708" s="2">
        <f t="shared" si="31"/>
        <v>1</v>
      </c>
      <c r="G708" s="7">
        <f t="shared" si="32"/>
        <v>1.4311923971985934</v>
      </c>
    </row>
    <row r="709" spans="1:7" ht="16" thickBot="1">
      <c r="A709" s="4">
        <v>702</v>
      </c>
      <c r="B709" s="4">
        <v>31.26018116904028</v>
      </c>
      <c r="C709" s="4">
        <v>25.535269742976158</v>
      </c>
      <c r="E709" s="2">
        <f t="shared" si="30"/>
        <v>1</v>
      </c>
      <c r="F709" s="2">
        <f t="shared" si="31"/>
        <v>0</v>
      </c>
      <c r="G709" s="7">
        <f t="shared" si="32"/>
        <v>5.7249114260641214</v>
      </c>
    </row>
    <row r="710" spans="1:7" ht="16" thickBot="1">
      <c r="A710" s="4">
        <v>703</v>
      </c>
      <c r="B710" s="4">
        <v>11.512734328882312</v>
      </c>
      <c r="C710" s="4">
        <v>25.708346079601831</v>
      </c>
      <c r="E710" s="2">
        <f t="shared" si="30"/>
        <v>0</v>
      </c>
      <c r="F710" s="2">
        <f t="shared" si="31"/>
        <v>1</v>
      </c>
      <c r="G710" s="7">
        <f t="shared" si="32"/>
        <v>14.19561175071952</v>
      </c>
    </row>
    <row r="711" spans="1:7" ht="16" thickBot="1">
      <c r="A711" s="4">
        <v>704</v>
      </c>
      <c r="B711" s="4">
        <v>17.460934294862149</v>
      </c>
      <c r="C711" s="4">
        <v>30.169034635373848</v>
      </c>
      <c r="E711" s="2">
        <f t="shared" si="30"/>
        <v>0</v>
      </c>
      <c r="F711" s="2">
        <f t="shared" si="31"/>
        <v>1</v>
      </c>
      <c r="G711" s="7">
        <f t="shared" si="32"/>
        <v>12.708100340511699</v>
      </c>
    </row>
    <row r="712" spans="1:7" ht="16" thickBot="1">
      <c r="A712" s="4">
        <v>705</v>
      </c>
      <c r="B712" s="4">
        <v>21.302273599597413</v>
      </c>
      <c r="C712" s="4">
        <v>22.300356886897816</v>
      </c>
      <c r="E712" s="2">
        <f t="shared" ref="E712:E775" si="33">IF(B712&gt;C712, 1, 0)</f>
        <v>0</v>
      </c>
      <c r="F712" s="2">
        <f t="shared" ref="F712:F775" si="34">IF(B712&lt;C712, 1, 0)</f>
        <v>1</v>
      </c>
      <c r="G712" s="7">
        <f t="shared" ref="G712:G775" si="35">IF(B712&gt;C712,B712-C712,C712-B712)</f>
        <v>0.9980832873004033</v>
      </c>
    </row>
    <row r="713" spans="1:7" ht="16" thickBot="1">
      <c r="A713" s="4">
        <v>706</v>
      </c>
      <c r="B713" s="4">
        <v>33.518101062038532</v>
      </c>
      <c r="C713" s="4">
        <v>27.817982631969855</v>
      </c>
      <c r="E713" s="2">
        <f t="shared" si="33"/>
        <v>1</v>
      </c>
      <c r="F713" s="2">
        <f t="shared" si="34"/>
        <v>0</v>
      </c>
      <c r="G713" s="7">
        <f t="shared" si="35"/>
        <v>5.7001184300686774</v>
      </c>
    </row>
    <row r="714" spans="1:7" ht="16" thickBot="1">
      <c r="A714" s="4">
        <v>707</v>
      </c>
      <c r="B714" s="4">
        <v>9.2821132601500302</v>
      </c>
      <c r="C714" s="4">
        <v>24.429145539577377</v>
      </c>
      <c r="E714" s="2">
        <f t="shared" si="33"/>
        <v>0</v>
      </c>
      <c r="F714" s="2">
        <f t="shared" si="34"/>
        <v>1</v>
      </c>
      <c r="G714" s="7">
        <f t="shared" si="35"/>
        <v>15.147032279427346</v>
      </c>
    </row>
    <row r="715" spans="1:7" ht="16" thickBot="1">
      <c r="A715" s="4">
        <v>708</v>
      </c>
      <c r="B715" s="4">
        <v>18.152828581842698</v>
      </c>
      <c r="C715" s="4">
        <v>26.127633212711434</v>
      </c>
      <c r="E715" s="2">
        <f t="shared" si="33"/>
        <v>0</v>
      </c>
      <c r="F715" s="2">
        <f t="shared" si="34"/>
        <v>1</v>
      </c>
      <c r="G715" s="7">
        <f t="shared" si="35"/>
        <v>7.9748046308687357</v>
      </c>
    </row>
    <row r="716" spans="1:7" ht="16" thickBot="1">
      <c r="A716" s="4">
        <v>709</v>
      </c>
      <c r="B716" s="4">
        <v>21.024214505824247</v>
      </c>
      <c r="C716" s="4">
        <v>30.703629296411329</v>
      </c>
      <c r="E716" s="2">
        <f t="shared" si="33"/>
        <v>0</v>
      </c>
      <c r="F716" s="2">
        <f t="shared" si="34"/>
        <v>1</v>
      </c>
      <c r="G716" s="7">
        <f t="shared" si="35"/>
        <v>9.6794147905870815</v>
      </c>
    </row>
    <row r="717" spans="1:7" ht="16" thickBot="1">
      <c r="A717" s="4">
        <v>710</v>
      </c>
      <c r="B717" s="4">
        <v>20.384259043539949</v>
      </c>
      <c r="C717" s="4">
        <v>21.027800683141297</v>
      </c>
      <c r="E717" s="2">
        <f t="shared" si="33"/>
        <v>0</v>
      </c>
      <c r="F717" s="2">
        <f t="shared" si="34"/>
        <v>1</v>
      </c>
      <c r="G717" s="7">
        <f t="shared" si="35"/>
        <v>0.64354163960134869</v>
      </c>
    </row>
    <row r="718" spans="1:7" ht="16" thickBot="1">
      <c r="A718" s="4">
        <v>711</v>
      </c>
      <c r="B718" s="4">
        <v>15.642120610808114</v>
      </c>
      <c r="C718" s="4">
        <v>33.02879604886531</v>
      </c>
      <c r="E718" s="2">
        <f t="shared" si="33"/>
        <v>0</v>
      </c>
      <c r="F718" s="2">
        <f t="shared" si="34"/>
        <v>1</v>
      </c>
      <c r="G718" s="7">
        <f t="shared" si="35"/>
        <v>17.386675438057196</v>
      </c>
    </row>
    <row r="719" spans="1:7" ht="16" thickBot="1">
      <c r="A719" s="4">
        <v>712</v>
      </c>
      <c r="B719" s="4">
        <v>16.600488671250581</v>
      </c>
      <c r="C719" s="4">
        <v>15.519464023454745</v>
      </c>
      <c r="E719" s="2">
        <f t="shared" si="33"/>
        <v>1</v>
      </c>
      <c r="F719" s="2">
        <f t="shared" si="34"/>
        <v>0</v>
      </c>
      <c r="G719" s="7">
        <f t="shared" si="35"/>
        <v>1.0810246477958358</v>
      </c>
    </row>
    <row r="720" spans="1:7" ht="16" thickBot="1">
      <c r="A720" s="4">
        <v>713</v>
      </c>
      <c r="B720" s="4">
        <v>19.785834793301916</v>
      </c>
      <c r="C720" s="4">
        <v>16.689132764254385</v>
      </c>
      <c r="E720" s="2">
        <f t="shared" si="33"/>
        <v>1</v>
      </c>
      <c r="F720" s="2">
        <f t="shared" si="34"/>
        <v>0</v>
      </c>
      <c r="G720" s="7">
        <f t="shared" si="35"/>
        <v>3.0967020290475311</v>
      </c>
    </row>
    <row r="721" spans="1:7" ht="16" thickBot="1">
      <c r="A721" s="4">
        <v>714</v>
      </c>
      <c r="B721" s="4">
        <v>12.703443142306481</v>
      </c>
      <c r="C721" s="4">
        <v>7.2056379604094793</v>
      </c>
      <c r="E721" s="2">
        <f t="shared" si="33"/>
        <v>1</v>
      </c>
      <c r="F721" s="2">
        <f t="shared" si="34"/>
        <v>0</v>
      </c>
      <c r="G721" s="7">
        <f t="shared" si="35"/>
        <v>5.497805181897002</v>
      </c>
    </row>
    <row r="722" spans="1:7" ht="16" thickBot="1">
      <c r="A722" s="4">
        <v>715</v>
      </c>
      <c r="B722" s="4">
        <v>16.835828389779117</v>
      </c>
      <c r="C722" s="4">
        <v>28.946484457252307</v>
      </c>
      <c r="E722" s="2">
        <f t="shared" si="33"/>
        <v>0</v>
      </c>
      <c r="F722" s="2">
        <f t="shared" si="34"/>
        <v>1</v>
      </c>
      <c r="G722" s="7">
        <f t="shared" si="35"/>
        <v>12.11065606747319</v>
      </c>
    </row>
    <row r="723" spans="1:7" ht="16" thickBot="1">
      <c r="A723" s="4">
        <v>716</v>
      </c>
      <c r="B723" s="4">
        <v>12.898296684436055</v>
      </c>
      <c r="C723" s="4">
        <v>25.494659448390077</v>
      </c>
      <c r="E723" s="2">
        <f t="shared" si="33"/>
        <v>0</v>
      </c>
      <c r="F723" s="2">
        <f t="shared" si="34"/>
        <v>1</v>
      </c>
      <c r="G723" s="7">
        <f t="shared" si="35"/>
        <v>12.596362763954023</v>
      </c>
    </row>
    <row r="724" spans="1:7" ht="16" thickBot="1">
      <c r="A724" s="4">
        <v>717</v>
      </c>
      <c r="B724" s="4">
        <v>32.814691305898677</v>
      </c>
      <c r="C724" s="4">
        <v>28.177398867130286</v>
      </c>
      <c r="E724" s="2">
        <f t="shared" si="33"/>
        <v>1</v>
      </c>
      <c r="F724" s="2">
        <f t="shared" si="34"/>
        <v>0</v>
      </c>
      <c r="G724" s="7">
        <f t="shared" si="35"/>
        <v>4.6372924387683909</v>
      </c>
    </row>
    <row r="725" spans="1:7" ht="16" thickBot="1">
      <c r="A725" s="4">
        <v>718</v>
      </c>
      <c r="B725" s="4">
        <v>16.137790812205129</v>
      </c>
      <c r="C725" s="4">
        <v>31.992347847905378</v>
      </c>
      <c r="E725" s="2">
        <f t="shared" si="33"/>
        <v>0</v>
      </c>
      <c r="F725" s="2">
        <f t="shared" si="34"/>
        <v>1</v>
      </c>
      <c r="G725" s="7">
        <f t="shared" si="35"/>
        <v>15.85455703570025</v>
      </c>
    </row>
    <row r="726" spans="1:7" ht="16" thickBot="1">
      <c r="A726" s="4">
        <v>719</v>
      </c>
      <c r="B726" s="4">
        <v>11.385299951381018</v>
      </c>
      <c r="C726" s="4">
        <v>14.384879137987829</v>
      </c>
      <c r="E726" s="2">
        <f t="shared" si="33"/>
        <v>0</v>
      </c>
      <c r="F726" s="2">
        <f t="shared" si="34"/>
        <v>1</v>
      </c>
      <c r="G726" s="7">
        <f t="shared" si="35"/>
        <v>2.9995791866068107</v>
      </c>
    </row>
    <row r="727" spans="1:7" ht="16" thickBot="1">
      <c r="A727" s="4">
        <v>720</v>
      </c>
      <c r="B727" s="4">
        <v>39.277746136781985</v>
      </c>
      <c r="C727" s="4">
        <v>15.927115051115576</v>
      </c>
      <c r="E727" s="2">
        <f t="shared" si="33"/>
        <v>1</v>
      </c>
      <c r="F727" s="2">
        <f t="shared" si="34"/>
        <v>0</v>
      </c>
      <c r="G727" s="7">
        <f t="shared" si="35"/>
        <v>23.350631085666407</v>
      </c>
    </row>
    <row r="728" spans="1:7" ht="16" thickBot="1">
      <c r="A728" s="4">
        <v>721</v>
      </c>
      <c r="B728" s="4">
        <v>28.727307583209541</v>
      </c>
      <c r="C728" s="4">
        <v>23.168867678745766</v>
      </c>
      <c r="E728" s="2">
        <f t="shared" si="33"/>
        <v>1</v>
      </c>
      <c r="F728" s="2">
        <f t="shared" si="34"/>
        <v>0</v>
      </c>
      <c r="G728" s="7">
        <f t="shared" si="35"/>
        <v>5.5584399044637749</v>
      </c>
    </row>
    <row r="729" spans="1:7" ht="16" thickBot="1">
      <c r="A729" s="4">
        <v>722</v>
      </c>
      <c r="B729" s="4">
        <v>20.262031808115207</v>
      </c>
      <c r="C729" s="4">
        <v>15.568937336983531</v>
      </c>
      <c r="E729" s="2">
        <f t="shared" si="33"/>
        <v>1</v>
      </c>
      <c r="F729" s="2">
        <f t="shared" si="34"/>
        <v>0</v>
      </c>
      <c r="G729" s="7">
        <f t="shared" si="35"/>
        <v>4.6930944711316762</v>
      </c>
    </row>
    <row r="730" spans="1:7" ht="16" thickBot="1">
      <c r="A730" s="4">
        <v>723</v>
      </c>
      <c r="B730" s="4">
        <v>15.200874542517552</v>
      </c>
      <c r="C730" s="4">
        <v>28.229940387352297</v>
      </c>
      <c r="E730" s="2">
        <f t="shared" si="33"/>
        <v>0</v>
      </c>
      <c r="F730" s="2">
        <f t="shared" si="34"/>
        <v>1</v>
      </c>
      <c r="G730" s="7">
        <f t="shared" si="35"/>
        <v>13.029065844834745</v>
      </c>
    </row>
    <row r="731" spans="1:7" ht="16" thickBot="1">
      <c r="A731" s="4">
        <v>724</v>
      </c>
      <c r="B731" s="4">
        <v>26.402653469226113</v>
      </c>
      <c r="C731" s="4">
        <v>27.009163747198631</v>
      </c>
      <c r="E731" s="2">
        <f t="shared" si="33"/>
        <v>0</v>
      </c>
      <c r="F731" s="2">
        <f t="shared" si="34"/>
        <v>1</v>
      </c>
      <c r="G731" s="7">
        <f t="shared" si="35"/>
        <v>0.606510277972518</v>
      </c>
    </row>
    <row r="732" spans="1:7" ht="16" thickBot="1">
      <c r="A732" s="4">
        <v>725</v>
      </c>
      <c r="B732" s="4">
        <v>11.949596260530358</v>
      </c>
      <c r="C732" s="4">
        <v>23.132810003219475</v>
      </c>
      <c r="E732" s="2">
        <f t="shared" si="33"/>
        <v>0</v>
      </c>
      <c r="F732" s="2">
        <f t="shared" si="34"/>
        <v>1</v>
      </c>
      <c r="G732" s="7">
        <f t="shared" si="35"/>
        <v>11.183213742689118</v>
      </c>
    </row>
    <row r="733" spans="1:7" ht="16" thickBot="1">
      <c r="A733" s="4">
        <v>726</v>
      </c>
      <c r="B733" s="4">
        <v>32.353394549311801</v>
      </c>
      <c r="C733" s="4">
        <v>33.748176061463916</v>
      </c>
      <c r="E733" s="2">
        <f t="shared" si="33"/>
        <v>0</v>
      </c>
      <c r="F733" s="2">
        <f t="shared" si="34"/>
        <v>1</v>
      </c>
      <c r="G733" s="7">
        <f t="shared" si="35"/>
        <v>1.3947815121521145</v>
      </c>
    </row>
    <row r="734" spans="1:7" ht="16" thickBot="1">
      <c r="A734" s="4">
        <v>727</v>
      </c>
      <c r="B734" s="4">
        <v>29.929000093271696</v>
      </c>
      <c r="C734" s="4">
        <v>29.882509049738591</v>
      </c>
      <c r="E734" s="2">
        <f t="shared" si="33"/>
        <v>1</v>
      </c>
      <c r="F734" s="2">
        <f t="shared" si="34"/>
        <v>0</v>
      </c>
      <c r="G734" s="7">
        <f t="shared" si="35"/>
        <v>4.6491043533105625E-2</v>
      </c>
    </row>
    <row r="735" spans="1:7" ht="16" thickBot="1">
      <c r="A735" s="4">
        <v>728</v>
      </c>
      <c r="B735" s="4">
        <v>16.006282433327133</v>
      </c>
      <c r="C735" s="4">
        <v>37.568452089973079</v>
      </c>
      <c r="E735" s="2">
        <f t="shared" si="33"/>
        <v>0</v>
      </c>
      <c r="F735" s="2">
        <f t="shared" si="34"/>
        <v>1</v>
      </c>
      <c r="G735" s="7">
        <f t="shared" si="35"/>
        <v>21.562169656645946</v>
      </c>
    </row>
    <row r="736" spans="1:7" ht="16" thickBot="1">
      <c r="A736" s="4">
        <v>729</v>
      </c>
      <c r="B736" s="4">
        <v>26.126065371140108</v>
      </c>
      <c r="C736" s="4">
        <v>32.825063508700531</v>
      </c>
      <c r="E736" s="2">
        <f t="shared" si="33"/>
        <v>0</v>
      </c>
      <c r="F736" s="2">
        <f t="shared" si="34"/>
        <v>1</v>
      </c>
      <c r="G736" s="7">
        <f t="shared" si="35"/>
        <v>6.6989981375604231</v>
      </c>
    </row>
    <row r="737" spans="1:7" ht="16" thickBot="1">
      <c r="A737" s="4">
        <v>730</v>
      </c>
      <c r="B737" s="4">
        <v>18.5208761584135</v>
      </c>
      <c r="C737" s="4">
        <v>14.757303468653838</v>
      </c>
      <c r="E737" s="2">
        <f t="shared" si="33"/>
        <v>1</v>
      </c>
      <c r="F737" s="2">
        <f t="shared" si="34"/>
        <v>0</v>
      </c>
      <c r="G737" s="7">
        <f t="shared" si="35"/>
        <v>3.7635726897596626</v>
      </c>
    </row>
    <row r="738" spans="1:7" ht="16" thickBot="1">
      <c r="A738" s="4">
        <v>731</v>
      </c>
      <c r="B738" s="4">
        <v>19.238260191020466</v>
      </c>
      <c r="C738" s="4">
        <v>26.619571213350039</v>
      </c>
      <c r="E738" s="2">
        <f t="shared" si="33"/>
        <v>0</v>
      </c>
      <c r="F738" s="2">
        <f t="shared" si="34"/>
        <v>1</v>
      </c>
      <c r="G738" s="7">
        <f t="shared" si="35"/>
        <v>7.381311022329573</v>
      </c>
    </row>
    <row r="739" spans="1:7" ht="16" thickBot="1">
      <c r="A739" s="4">
        <v>732</v>
      </c>
      <c r="B739" s="4">
        <v>17.907242268145339</v>
      </c>
      <c r="C739" s="4">
        <v>22.067338243741517</v>
      </c>
      <c r="E739" s="2">
        <f t="shared" si="33"/>
        <v>0</v>
      </c>
      <c r="F739" s="2">
        <f t="shared" si="34"/>
        <v>1</v>
      </c>
      <c r="G739" s="7">
        <f t="shared" si="35"/>
        <v>4.1600959755961782</v>
      </c>
    </row>
    <row r="740" spans="1:7" ht="16" thickBot="1">
      <c r="A740" s="4">
        <v>733</v>
      </c>
      <c r="B740" s="4">
        <v>15.234845829245863</v>
      </c>
      <c r="C740" s="4">
        <v>33.282086369458625</v>
      </c>
      <c r="E740" s="2">
        <f t="shared" si="33"/>
        <v>0</v>
      </c>
      <c r="F740" s="2">
        <f t="shared" si="34"/>
        <v>1</v>
      </c>
      <c r="G740" s="7">
        <f t="shared" si="35"/>
        <v>18.047240540212762</v>
      </c>
    </row>
    <row r="741" spans="1:7" ht="16" thickBot="1">
      <c r="A741" s="4">
        <v>734</v>
      </c>
      <c r="B741" s="4">
        <v>21.49131791998963</v>
      </c>
      <c r="C741" s="4">
        <v>18.539460087972891</v>
      </c>
      <c r="E741" s="2">
        <f t="shared" si="33"/>
        <v>1</v>
      </c>
      <c r="F741" s="2">
        <f t="shared" si="34"/>
        <v>0</v>
      </c>
      <c r="G741" s="7">
        <f t="shared" si="35"/>
        <v>2.9518578320167386</v>
      </c>
    </row>
    <row r="742" spans="1:7" ht="16" thickBot="1">
      <c r="A742" s="4">
        <v>735</v>
      </c>
      <c r="B742" s="4">
        <v>16.378015073616634</v>
      </c>
      <c r="C742" s="4">
        <v>20.105335194821365</v>
      </c>
      <c r="E742" s="2">
        <f t="shared" si="33"/>
        <v>0</v>
      </c>
      <c r="F742" s="2">
        <f t="shared" si="34"/>
        <v>1</v>
      </c>
      <c r="G742" s="7">
        <f t="shared" si="35"/>
        <v>3.7273201212047304</v>
      </c>
    </row>
    <row r="743" spans="1:7" ht="16" thickBot="1">
      <c r="A743" s="4">
        <v>736</v>
      </c>
      <c r="B743" s="4">
        <v>27.407530864823208</v>
      </c>
      <c r="C743" s="4">
        <v>27.295980906805386</v>
      </c>
      <c r="E743" s="2">
        <f t="shared" si="33"/>
        <v>1</v>
      </c>
      <c r="F743" s="2">
        <f t="shared" si="34"/>
        <v>0</v>
      </c>
      <c r="G743" s="7">
        <f t="shared" si="35"/>
        <v>0.11154995801782164</v>
      </c>
    </row>
    <row r="744" spans="1:7" ht="16" thickBot="1">
      <c r="A744" s="4">
        <v>737</v>
      </c>
      <c r="B744" s="4">
        <v>32.669472247976195</v>
      </c>
      <c r="C744" s="4">
        <v>35.697408262905043</v>
      </c>
      <c r="E744" s="2">
        <f t="shared" si="33"/>
        <v>0</v>
      </c>
      <c r="F744" s="2">
        <f t="shared" si="34"/>
        <v>1</v>
      </c>
      <c r="G744" s="7">
        <f t="shared" si="35"/>
        <v>3.0279360149288479</v>
      </c>
    </row>
    <row r="745" spans="1:7" ht="16" thickBot="1">
      <c r="A745" s="4">
        <v>738</v>
      </c>
      <c r="B745" s="4">
        <v>22.0212536617524</v>
      </c>
      <c r="C745" s="4">
        <v>14.523941953685153</v>
      </c>
      <c r="E745" s="2">
        <f t="shared" si="33"/>
        <v>1</v>
      </c>
      <c r="F745" s="2">
        <f t="shared" si="34"/>
        <v>0</v>
      </c>
      <c r="G745" s="7">
        <f t="shared" si="35"/>
        <v>7.4973117080672473</v>
      </c>
    </row>
    <row r="746" spans="1:7" ht="16" thickBot="1">
      <c r="A746" s="4">
        <v>739</v>
      </c>
      <c r="B746" s="4">
        <v>15.104527299503379</v>
      </c>
      <c r="C746" s="4">
        <v>27.917390246896723</v>
      </c>
      <c r="E746" s="2">
        <f t="shared" si="33"/>
        <v>0</v>
      </c>
      <c r="F746" s="2">
        <f t="shared" si="34"/>
        <v>1</v>
      </c>
      <c r="G746" s="7">
        <f t="shared" si="35"/>
        <v>12.812862947393343</v>
      </c>
    </row>
    <row r="747" spans="1:7" ht="16" thickBot="1">
      <c r="A747" s="4">
        <v>740</v>
      </c>
      <c r="B747" s="4">
        <v>29.385427182466373</v>
      </c>
      <c r="C747" s="4">
        <v>29.602088173436108</v>
      </c>
      <c r="E747" s="2">
        <f t="shared" si="33"/>
        <v>0</v>
      </c>
      <c r="F747" s="2">
        <f t="shared" si="34"/>
        <v>1</v>
      </c>
      <c r="G747" s="7">
        <f t="shared" si="35"/>
        <v>0.21666099096973568</v>
      </c>
    </row>
    <row r="748" spans="1:7" ht="16" thickBot="1">
      <c r="A748" s="4">
        <v>741</v>
      </c>
      <c r="B748" s="4">
        <v>21.630016848858119</v>
      </c>
      <c r="C748" s="4">
        <v>22.304562685266156</v>
      </c>
      <c r="E748" s="2">
        <f t="shared" si="33"/>
        <v>0</v>
      </c>
      <c r="F748" s="2">
        <f t="shared" si="34"/>
        <v>1</v>
      </c>
      <c r="G748" s="7">
        <f t="shared" si="35"/>
        <v>0.67454583640803634</v>
      </c>
    </row>
    <row r="749" spans="1:7" ht="16" thickBot="1">
      <c r="A749" s="4">
        <v>742</v>
      </c>
      <c r="B749" s="4">
        <v>19.033505062479303</v>
      </c>
      <c r="C749" s="4">
        <v>26.466958677099729</v>
      </c>
      <c r="E749" s="2">
        <f t="shared" si="33"/>
        <v>0</v>
      </c>
      <c r="F749" s="2">
        <f t="shared" si="34"/>
        <v>1</v>
      </c>
      <c r="G749" s="7">
        <f t="shared" si="35"/>
        <v>7.4334536146204258</v>
      </c>
    </row>
    <row r="750" spans="1:7" ht="16" thickBot="1">
      <c r="A750" s="4">
        <v>743</v>
      </c>
      <c r="B750" s="4">
        <v>20.335621454634037</v>
      </c>
      <c r="C750" s="4">
        <v>21.978559158928068</v>
      </c>
      <c r="E750" s="2">
        <f t="shared" si="33"/>
        <v>0</v>
      </c>
      <c r="F750" s="2">
        <f t="shared" si="34"/>
        <v>1</v>
      </c>
      <c r="G750" s="7">
        <f t="shared" si="35"/>
        <v>1.642937704294031</v>
      </c>
    </row>
    <row r="751" spans="1:7" ht="16" thickBot="1">
      <c r="A751" s="4">
        <v>744</v>
      </c>
      <c r="B751" s="4">
        <v>37.075429025548829</v>
      </c>
      <c r="C751" s="4">
        <v>13.785577394574524</v>
      </c>
      <c r="E751" s="2">
        <f t="shared" si="33"/>
        <v>1</v>
      </c>
      <c r="F751" s="2">
        <f t="shared" si="34"/>
        <v>0</v>
      </c>
      <c r="G751" s="7">
        <f t="shared" si="35"/>
        <v>23.289851630974304</v>
      </c>
    </row>
    <row r="752" spans="1:7" ht="16" thickBot="1">
      <c r="A752" s="4">
        <v>745</v>
      </c>
      <c r="B752" s="4">
        <v>26.818832041774034</v>
      </c>
      <c r="C752" s="4">
        <v>25.141466326206302</v>
      </c>
      <c r="E752" s="2">
        <f t="shared" si="33"/>
        <v>1</v>
      </c>
      <c r="F752" s="2">
        <f t="shared" si="34"/>
        <v>0</v>
      </c>
      <c r="G752" s="7">
        <f t="shared" si="35"/>
        <v>1.6773657155677313</v>
      </c>
    </row>
    <row r="753" spans="1:7" ht="16" thickBot="1">
      <c r="A753" s="4">
        <v>746</v>
      </c>
      <c r="B753" s="4">
        <v>27.045619174220519</v>
      </c>
      <c r="C753" s="4">
        <v>20.722529839295074</v>
      </c>
      <c r="E753" s="2">
        <f t="shared" si="33"/>
        <v>1</v>
      </c>
      <c r="F753" s="2">
        <f t="shared" si="34"/>
        <v>0</v>
      </c>
      <c r="G753" s="7">
        <f t="shared" si="35"/>
        <v>6.3230893349254451</v>
      </c>
    </row>
    <row r="754" spans="1:7" ht="16" thickBot="1">
      <c r="A754" s="4">
        <v>747</v>
      </c>
      <c r="B754" s="4">
        <v>18.627956719238348</v>
      </c>
      <c r="C754" s="4">
        <v>31.230983082417957</v>
      </c>
      <c r="E754" s="2">
        <f t="shared" si="33"/>
        <v>0</v>
      </c>
      <c r="F754" s="2">
        <f t="shared" si="34"/>
        <v>1</v>
      </c>
      <c r="G754" s="7">
        <f t="shared" si="35"/>
        <v>12.603026363179609</v>
      </c>
    </row>
    <row r="755" spans="1:7" ht="16" thickBot="1">
      <c r="A755" s="4">
        <v>748</v>
      </c>
      <c r="B755" s="4">
        <v>21.944848190529004</v>
      </c>
      <c r="C755" s="4">
        <v>14.292636808656958</v>
      </c>
      <c r="E755" s="2">
        <f t="shared" si="33"/>
        <v>1</v>
      </c>
      <c r="F755" s="2">
        <f t="shared" si="34"/>
        <v>0</v>
      </c>
      <c r="G755" s="7">
        <f t="shared" si="35"/>
        <v>7.6522113818720463</v>
      </c>
    </row>
    <row r="756" spans="1:7" ht="16" thickBot="1">
      <c r="A756" s="4">
        <v>749</v>
      </c>
      <c r="B756" s="4">
        <v>15.226454154703926</v>
      </c>
      <c r="C756" s="4">
        <v>22.364484176918246</v>
      </c>
      <c r="E756" s="2">
        <f t="shared" si="33"/>
        <v>0</v>
      </c>
      <c r="F756" s="2">
        <f t="shared" si="34"/>
        <v>1</v>
      </c>
      <c r="G756" s="7">
        <f t="shared" si="35"/>
        <v>7.1380300222143198</v>
      </c>
    </row>
    <row r="757" spans="1:7" ht="16" thickBot="1">
      <c r="A757" s="4">
        <v>750</v>
      </c>
      <c r="B757" s="4">
        <v>19.608931760918267</v>
      </c>
      <c r="C757" s="4">
        <v>32.263409061540699</v>
      </c>
      <c r="E757" s="2">
        <f t="shared" si="33"/>
        <v>0</v>
      </c>
      <c r="F757" s="2">
        <f t="shared" si="34"/>
        <v>1</v>
      </c>
      <c r="G757" s="7">
        <f t="shared" si="35"/>
        <v>12.654477300622432</v>
      </c>
    </row>
    <row r="758" spans="1:7" ht="16" thickBot="1">
      <c r="A758" s="4">
        <v>751</v>
      </c>
      <c r="B758" s="4">
        <v>25.732821812061541</v>
      </c>
      <c r="C758" s="4">
        <v>28.725306958191258</v>
      </c>
      <c r="E758" s="2">
        <f t="shared" si="33"/>
        <v>0</v>
      </c>
      <c r="F758" s="2">
        <f t="shared" si="34"/>
        <v>1</v>
      </c>
      <c r="G758" s="7">
        <f t="shared" si="35"/>
        <v>2.9924851461297166</v>
      </c>
    </row>
    <row r="759" spans="1:7" ht="16" thickBot="1">
      <c r="A759" s="4">
        <v>752</v>
      </c>
      <c r="B759" s="4">
        <v>29.654654942865481</v>
      </c>
      <c r="C759" s="4">
        <v>24.038344795029122</v>
      </c>
      <c r="E759" s="2">
        <f t="shared" si="33"/>
        <v>1</v>
      </c>
      <c r="F759" s="2">
        <f t="shared" si="34"/>
        <v>0</v>
      </c>
      <c r="G759" s="7">
        <f t="shared" si="35"/>
        <v>5.6163101478363586</v>
      </c>
    </row>
    <row r="760" spans="1:7" ht="16" thickBot="1">
      <c r="A760" s="4">
        <v>753</v>
      </c>
      <c r="B760" s="4">
        <v>27.571554606452455</v>
      </c>
      <c r="C760" s="4">
        <v>22.739407351528513</v>
      </c>
      <c r="E760" s="2">
        <f t="shared" si="33"/>
        <v>1</v>
      </c>
      <c r="F760" s="2">
        <f t="shared" si="34"/>
        <v>0</v>
      </c>
      <c r="G760" s="7">
        <f t="shared" si="35"/>
        <v>4.8321472549239424</v>
      </c>
    </row>
    <row r="761" spans="1:7" ht="16" thickBot="1">
      <c r="A761" s="4">
        <v>754</v>
      </c>
      <c r="B761" s="4">
        <v>28.381339134506295</v>
      </c>
      <c r="C761" s="4">
        <v>21.039868262243594</v>
      </c>
      <c r="E761" s="2">
        <f t="shared" si="33"/>
        <v>1</v>
      </c>
      <c r="F761" s="2">
        <f t="shared" si="34"/>
        <v>0</v>
      </c>
      <c r="G761" s="7">
        <f t="shared" si="35"/>
        <v>7.3414708722627005</v>
      </c>
    </row>
    <row r="762" spans="1:7" ht="16" thickBot="1">
      <c r="A762" s="4">
        <v>755</v>
      </c>
      <c r="B762" s="4">
        <v>20.176096230712464</v>
      </c>
      <c r="C762" s="4">
        <v>32.999101359654389</v>
      </c>
      <c r="E762" s="2">
        <f t="shared" si="33"/>
        <v>0</v>
      </c>
      <c r="F762" s="2">
        <f t="shared" si="34"/>
        <v>1</v>
      </c>
      <c r="G762" s="7">
        <f t="shared" si="35"/>
        <v>12.823005128941926</v>
      </c>
    </row>
    <row r="763" spans="1:7" ht="16" thickBot="1">
      <c r="A763" s="4">
        <v>756</v>
      </c>
      <c r="B763" s="4">
        <v>14.123302567571294</v>
      </c>
      <c r="C763" s="4">
        <v>15.618194909098461</v>
      </c>
      <c r="E763" s="2">
        <f t="shared" si="33"/>
        <v>0</v>
      </c>
      <c r="F763" s="2">
        <f t="shared" si="34"/>
        <v>1</v>
      </c>
      <c r="G763" s="7">
        <f t="shared" si="35"/>
        <v>1.4948923415271675</v>
      </c>
    </row>
    <row r="764" spans="1:7" ht="16" thickBot="1">
      <c r="A764" s="4">
        <v>757</v>
      </c>
      <c r="B764" s="4">
        <v>22.940588349040954</v>
      </c>
      <c r="C764" s="4">
        <v>19.804353467173016</v>
      </c>
      <c r="E764" s="2">
        <f t="shared" si="33"/>
        <v>1</v>
      </c>
      <c r="F764" s="2">
        <f t="shared" si="34"/>
        <v>0</v>
      </c>
      <c r="G764" s="7">
        <f t="shared" si="35"/>
        <v>3.1362348818679386</v>
      </c>
    </row>
    <row r="765" spans="1:7" ht="16" thickBot="1">
      <c r="A765" s="4">
        <v>758</v>
      </c>
      <c r="B765" s="4">
        <v>24.39445060284201</v>
      </c>
      <c r="C765" s="4">
        <v>30.014331338245142</v>
      </c>
      <c r="E765" s="2">
        <f t="shared" si="33"/>
        <v>0</v>
      </c>
      <c r="F765" s="2">
        <f t="shared" si="34"/>
        <v>1</v>
      </c>
      <c r="G765" s="7">
        <f t="shared" si="35"/>
        <v>5.6198807354031324</v>
      </c>
    </row>
    <row r="766" spans="1:7" ht="16" thickBot="1">
      <c r="A766" s="4">
        <v>759</v>
      </c>
      <c r="B766" s="4">
        <v>29.246689081432734</v>
      </c>
      <c r="C766" s="4">
        <v>14.350014598914012</v>
      </c>
      <c r="E766" s="2">
        <f t="shared" si="33"/>
        <v>1</v>
      </c>
      <c r="F766" s="2">
        <f t="shared" si="34"/>
        <v>0</v>
      </c>
      <c r="G766" s="7">
        <f t="shared" si="35"/>
        <v>14.896674482518723</v>
      </c>
    </row>
    <row r="767" spans="1:7" ht="16" thickBot="1">
      <c r="A767" s="4">
        <v>760</v>
      </c>
      <c r="B767" s="4">
        <v>21.317557478492493</v>
      </c>
      <c r="C767" s="4">
        <v>32.084091567207807</v>
      </c>
      <c r="E767" s="2">
        <f t="shared" si="33"/>
        <v>0</v>
      </c>
      <c r="F767" s="2">
        <f t="shared" si="34"/>
        <v>1</v>
      </c>
      <c r="G767" s="7">
        <f t="shared" si="35"/>
        <v>10.766534088715314</v>
      </c>
    </row>
    <row r="768" spans="1:7" ht="16" thickBot="1">
      <c r="A768" s="4">
        <v>761</v>
      </c>
      <c r="B768" s="4">
        <v>27.991588659391354</v>
      </c>
      <c r="C768" s="4">
        <v>24.939755048321476</v>
      </c>
      <c r="E768" s="2">
        <f t="shared" si="33"/>
        <v>1</v>
      </c>
      <c r="F768" s="2">
        <f t="shared" si="34"/>
        <v>0</v>
      </c>
      <c r="G768" s="7">
        <f t="shared" si="35"/>
        <v>3.0518336110698776</v>
      </c>
    </row>
    <row r="769" spans="1:7" ht="16" thickBot="1">
      <c r="A769" s="4">
        <v>762</v>
      </c>
      <c r="B769" s="4">
        <v>25.676818802567318</v>
      </c>
      <c r="C769" s="4">
        <v>22.992022433372988</v>
      </c>
      <c r="E769" s="2">
        <f t="shared" si="33"/>
        <v>1</v>
      </c>
      <c r="F769" s="2">
        <f t="shared" si="34"/>
        <v>0</v>
      </c>
      <c r="G769" s="7">
        <f t="shared" si="35"/>
        <v>2.6847963691943306</v>
      </c>
    </row>
    <row r="770" spans="1:7" ht="16" thickBot="1">
      <c r="A770" s="4">
        <v>763</v>
      </c>
      <c r="B770" s="4">
        <v>25.754079200556721</v>
      </c>
      <c r="C770" s="4">
        <v>13.515807167274405</v>
      </c>
      <c r="E770" s="2">
        <f t="shared" si="33"/>
        <v>1</v>
      </c>
      <c r="F770" s="2">
        <f t="shared" si="34"/>
        <v>0</v>
      </c>
      <c r="G770" s="7">
        <f t="shared" si="35"/>
        <v>12.238272033282316</v>
      </c>
    </row>
    <row r="771" spans="1:7" ht="16" thickBot="1">
      <c r="A771" s="4">
        <v>764</v>
      </c>
      <c r="B771" s="4">
        <v>26.46031292668637</v>
      </c>
      <c r="C771" s="4">
        <v>26.130416811939511</v>
      </c>
      <c r="E771" s="2">
        <f t="shared" si="33"/>
        <v>1</v>
      </c>
      <c r="F771" s="2">
        <f t="shared" si="34"/>
        <v>0</v>
      </c>
      <c r="G771" s="7">
        <f t="shared" si="35"/>
        <v>0.32989611474685887</v>
      </c>
    </row>
    <row r="772" spans="1:7" ht="16" thickBot="1">
      <c r="A772" s="4">
        <v>765</v>
      </c>
      <c r="B772" s="4">
        <v>18.374408660118029</v>
      </c>
      <c r="C772" s="4">
        <v>25.929734768407425</v>
      </c>
      <c r="E772" s="2">
        <f t="shared" si="33"/>
        <v>0</v>
      </c>
      <c r="F772" s="2">
        <f t="shared" si="34"/>
        <v>1</v>
      </c>
      <c r="G772" s="7">
        <f t="shared" si="35"/>
        <v>7.5553261082893961</v>
      </c>
    </row>
    <row r="773" spans="1:7" ht="16" thickBot="1">
      <c r="A773" s="4">
        <v>766</v>
      </c>
      <c r="B773" s="4">
        <v>25.427643024397881</v>
      </c>
      <c r="C773" s="4">
        <v>25.718186080705625</v>
      </c>
      <c r="E773" s="2">
        <f t="shared" si="33"/>
        <v>0</v>
      </c>
      <c r="F773" s="2">
        <f t="shared" si="34"/>
        <v>1</v>
      </c>
      <c r="G773" s="7">
        <f t="shared" si="35"/>
        <v>0.2905430563077438</v>
      </c>
    </row>
    <row r="774" spans="1:7" ht="16" thickBot="1">
      <c r="A774" s="4">
        <v>767</v>
      </c>
      <c r="B774" s="4">
        <v>17.898479443405485</v>
      </c>
      <c r="C774" s="4">
        <v>30.921155847579037</v>
      </c>
      <c r="E774" s="2">
        <f t="shared" si="33"/>
        <v>0</v>
      </c>
      <c r="F774" s="2">
        <f t="shared" si="34"/>
        <v>1</v>
      </c>
      <c r="G774" s="7">
        <f t="shared" si="35"/>
        <v>13.022676404173552</v>
      </c>
    </row>
    <row r="775" spans="1:7" ht="16" thickBot="1">
      <c r="A775" s="4">
        <v>768</v>
      </c>
      <c r="B775" s="4">
        <v>23.456094573654905</v>
      </c>
      <c r="C775" s="4">
        <v>35.342007453666383</v>
      </c>
      <c r="E775" s="2">
        <f t="shared" si="33"/>
        <v>0</v>
      </c>
      <c r="F775" s="2">
        <f t="shared" si="34"/>
        <v>1</v>
      </c>
      <c r="G775" s="7">
        <f t="shared" si="35"/>
        <v>11.885912880011478</v>
      </c>
    </row>
    <row r="776" spans="1:7" ht="16" thickBot="1">
      <c r="A776" s="4">
        <v>769</v>
      </c>
      <c r="B776" s="4">
        <v>30.475324868108867</v>
      </c>
      <c r="C776" s="4">
        <v>23.147525907092401</v>
      </c>
      <c r="E776" s="2">
        <f t="shared" ref="E776:E839" si="36">IF(B776&gt;C776, 1, 0)</f>
        <v>1</v>
      </c>
      <c r="F776" s="2">
        <f t="shared" ref="F776:F839" si="37">IF(B776&lt;C776, 1, 0)</f>
        <v>0</v>
      </c>
      <c r="G776" s="7">
        <f t="shared" ref="G776:G839" si="38">IF(B776&gt;C776,B776-C776,C776-B776)</f>
        <v>7.327798961016466</v>
      </c>
    </row>
    <row r="777" spans="1:7" ht="16" thickBot="1">
      <c r="A777" s="4">
        <v>770</v>
      </c>
      <c r="B777" s="4">
        <v>18.003411605768697</v>
      </c>
      <c r="C777" s="4">
        <v>20.743358256042129</v>
      </c>
      <c r="E777" s="2">
        <f t="shared" si="36"/>
        <v>0</v>
      </c>
      <c r="F777" s="2">
        <f t="shared" si="37"/>
        <v>1</v>
      </c>
      <c r="G777" s="7">
        <f t="shared" si="38"/>
        <v>2.7399466502734313</v>
      </c>
    </row>
    <row r="778" spans="1:7" ht="16" thickBot="1">
      <c r="A778" s="4">
        <v>771</v>
      </c>
      <c r="B778" s="4">
        <v>31.273504198284648</v>
      </c>
      <c r="C778" s="4">
        <v>17.441752813788717</v>
      </c>
      <c r="E778" s="2">
        <f t="shared" si="36"/>
        <v>1</v>
      </c>
      <c r="F778" s="2">
        <f t="shared" si="37"/>
        <v>0</v>
      </c>
      <c r="G778" s="7">
        <f t="shared" si="38"/>
        <v>13.831751384495931</v>
      </c>
    </row>
    <row r="779" spans="1:7" ht="16" thickBot="1">
      <c r="A779" s="4">
        <v>772</v>
      </c>
      <c r="B779" s="4">
        <v>18.23754149778809</v>
      </c>
      <c r="C779" s="4">
        <v>24.051022826773455</v>
      </c>
      <c r="E779" s="2">
        <f t="shared" si="36"/>
        <v>0</v>
      </c>
      <c r="F779" s="2">
        <f t="shared" si="37"/>
        <v>1</v>
      </c>
      <c r="G779" s="7">
        <f t="shared" si="38"/>
        <v>5.8134813289853646</v>
      </c>
    </row>
    <row r="780" spans="1:7" ht="16" thickBot="1">
      <c r="A780" s="4">
        <v>773</v>
      </c>
      <c r="B780" s="4">
        <v>5.7932126764030194</v>
      </c>
      <c r="C780" s="4">
        <v>22.557524458805272</v>
      </c>
      <c r="E780" s="2">
        <f t="shared" si="36"/>
        <v>0</v>
      </c>
      <c r="F780" s="2">
        <f t="shared" si="37"/>
        <v>1</v>
      </c>
      <c r="G780" s="7">
        <f t="shared" si="38"/>
        <v>16.764311782402253</v>
      </c>
    </row>
    <row r="781" spans="1:7" ht="16" thickBot="1">
      <c r="A781" s="4">
        <v>774</v>
      </c>
      <c r="B781" s="4">
        <v>20.612472895107715</v>
      </c>
      <c r="C781" s="4">
        <v>12.619966611410486</v>
      </c>
      <c r="E781" s="2">
        <f t="shared" si="36"/>
        <v>1</v>
      </c>
      <c r="F781" s="2">
        <f t="shared" si="37"/>
        <v>0</v>
      </c>
      <c r="G781" s="7">
        <f t="shared" si="38"/>
        <v>7.992506283697228</v>
      </c>
    </row>
    <row r="782" spans="1:7" ht="16" thickBot="1">
      <c r="A782" s="4">
        <v>775</v>
      </c>
      <c r="B782" s="4">
        <v>15.359906862102438</v>
      </c>
      <c r="C782" s="4">
        <v>24.850328833101244</v>
      </c>
      <c r="E782" s="2">
        <f t="shared" si="36"/>
        <v>0</v>
      </c>
      <c r="F782" s="2">
        <f t="shared" si="37"/>
        <v>1</v>
      </c>
      <c r="G782" s="7">
        <f t="shared" si="38"/>
        <v>9.4904219709988062</v>
      </c>
    </row>
    <row r="783" spans="1:7" ht="16" thickBot="1">
      <c r="A783" s="4">
        <v>776</v>
      </c>
      <c r="B783" s="4">
        <v>19.980021544857053</v>
      </c>
      <c r="C783" s="4">
        <v>25.781865970499773</v>
      </c>
      <c r="E783" s="2">
        <f t="shared" si="36"/>
        <v>0</v>
      </c>
      <c r="F783" s="2">
        <f t="shared" si="37"/>
        <v>1</v>
      </c>
      <c r="G783" s="7">
        <f t="shared" si="38"/>
        <v>5.8018444256427202</v>
      </c>
    </row>
    <row r="784" spans="1:7" ht="16" thickBot="1">
      <c r="A784" s="4">
        <v>777</v>
      </c>
      <c r="B784" s="4">
        <v>31.538287817615668</v>
      </c>
      <c r="C784" s="4">
        <v>11.987946477762009</v>
      </c>
      <c r="E784" s="2">
        <f t="shared" si="36"/>
        <v>1</v>
      </c>
      <c r="F784" s="2">
        <f t="shared" si="37"/>
        <v>0</v>
      </c>
      <c r="G784" s="7">
        <f t="shared" si="38"/>
        <v>19.550341339853659</v>
      </c>
    </row>
    <row r="785" spans="1:7" ht="16" thickBot="1">
      <c r="A785" s="4">
        <v>778</v>
      </c>
      <c r="B785" s="4">
        <v>33.557327570676321</v>
      </c>
      <c r="C785" s="4">
        <v>28.542356131660771</v>
      </c>
      <c r="E785" s="2">
        <f t="shared" si="36"/>
        <v>1</v>
      </c>
      <c r="F785" s="2">
        <f t="shared" si="37"/>
        <v>0</v>
      </c>
      <c r="G785" s="7">
        <f t="shared" si="38"/>
        <v>5.0149714390155502</v>
      </c>
    </row>
    <row r="786" spans="1:7" ht="16" thickBot="1">
      <c r="A786" s="4">
        <v>779</v>
      </c>
      <c r="B786" s="4">
        <v>24.532875124239489</v>
      </c>
      <c r="C786" s="4">
        <v>28.028322330636904</v>
      </c>
      <c r="E786" s="2">
        <f t="shared" si="36"/>
        <v>0</v>
      </c>
      <c r="F786" s="2">
        <f t="shared" si="37"/>
        <v>1</v>
      </c>
      <c r="G786" s="7">
        <f t="shared" si="38"/>
        <v>3.4954472063974151</v>
      </c>
    </row>
    <row r="787" spans="1:7" ht="16" thickBot="1">
      <c r="A787" s="4">
        <v>780</v>
      </c>
      <c r="B787" s="4">
        <v>36.912945427440263</v>
      </c>
      <c r="C787" s="4">
        <v>28.668965969703692</v>
      </c>
      <c r="E787" s="2">
        <f t="shared" si="36"/>
        <v>1</v>
      </c>
      <c r="F787" s="2">
        <f t="shared" si="37"/>
        <v>0</v>
      </c>
      <c r="G787" s="7">
        <f t="shared" si="38"/>
        <v>8.2439794577365717</v>
      </c>
    </row>
    <row r="788" spans="1:7" ht="16" thickBot="1">
      <c r="A788" s="4">
        <v>781</v>
      </c>
      <c r="B788" s="4">
        <v>13.106641497382459</v>
      </c>
      <c r="C788" s="4">
        <v>21.765329873547948</v>
      </c>
      <c r="E788" s="2">
        <f t="shared" si="36"/>
        <v>0</v>
      </c>
      <c r="F788" s="2">
        <f t="shared" si="37"/>
        <v>1</v>
      </c>
      <c r="G788" s="7">
        <f t="shared" si="38"/>
        <v>8.6586883761654896</v>
      </c>
    </row>
    <row r="789" spans="1:7" ht="16" thickBot="1">
      <c r="A789" s="4">
        <v>782</v>
      </c>
      <c r="B789" s="4">
        <v>21.516803192912661</v>
      </c>
      <c r="C789" s="4">
        <v>33.67250509083366</v>
      </c>
      <c r="E789" s="2">
        <f t="shared" si="36"/>
        <v>0</v>
      </c>
      <c r="F789" s="2">
        <f t="shared" si="37"/>
        <v>1</v>
      </c>
      <c r="G789" s="7">
        <f t="shared" si="38"/>
        <v>12.155701897920999</v>
      </c>
    </row>
    <row r="790" spans="1:7" ht="16" thickBot="1">
      <c r="A790" s="4">
        <v>783</v>
      </c>
      <c r="B790" s="4">
        <v>12.856728916424091</v>
      </c>
      <c r="C790" s="4">
        <v>25.439711477757861</v>
      </c>
      <c r="E790" s="2">
        <f t="shared" si="36"/>
        <v>0</v>
      </c>
      <c r="F790" s="2">
        <f t="shared" si="37"/>
        <v>1</v>
      </c>
      <c r="G790" s="7">
        <f t="shared" si="38"/>
        <v>12.58298256133377</v>
      </c>
    </row>
    <row r="791" spans="1:7" ht="16" thickBot="1">
      <c r="A791" s="4">
        <v>784</v>
      </c>
      <c r="B791" s="4">
        <v>13.102566551950332</v>
      </c>
      <c r="C791" s="4">
        <v>26.711918370489531</v>
      </c>
      <c r="E791" s="2">
        <f t="shared" si="36"/>
        <v>0</v>
      </c>
      <c r="F791" s="2">
        <f t="shared" si="37"/>
        <v>1</v>
      </c>
      <c r="G791" s="7">
        <f t="shared" si="38"/>
        <v>13.609351818539199</v>
      </c>
    </row>
    <row r="792" spans="1:7" ht="16" thickBot="1">
      <c r="A792" s="4">
        <v>785</v>
      </c>
      <c r="B792" s="4">
        <v>14.902934772215051</v>
      </c>
      <c r="C792" s="4">
        <v>24.614224696896507</v>
      </c>
      <c r="E792" s="2">
        <f t="shared" si="36"/>
        <v>0</v>
      </c>
      <c r="F792" s="2">
        <f t="shared" si="37"/>
        <v>1</v>
      </c>
      <c r="G792" s="7">
        <f t="shared" si="38"/>
        <v>9.7112899246814557</v>
      </c>
    </row>
    <row r="793" spans="1:7" ht="16" thickBot="1">
      <c r="A793" s="4">
        <v>786</v>
      </c>
      <c r="B793" s="4">
        <v>14.480344952378537</v>
      </c>
      <c r="C793" s="4">
        <v>17.047443153817333</v>
      </c>
      <c r="E793" s="2">
        <f t="shared" si="36"/>
        <v>0</v>
      </c>
      <c r="F793" s="2">
        <f t="shared" si="37"/>
        <v>1</v>
      </c>
      <c r="G793" s="7">
        <f t="shared" si="38"/>
        <v>2.567098201438796</v>
      </c>
    </row>
    <row r="794" spans="1:7" ht="16" thickBot="1">
      <c r="A794" s="4">
        <v>787</v>
      </c>
      <c r="B794" s="4">
        <v>28.60615395342905</v>
      </c>
      <c r="C794" s="4">
        <v>38.031859066540157</v>
      </c>
      <c r="E794" s="2">
        <f t="shared" si="36"/>
        <v>0</v>
      </c>
      <c r="F794" s="2">
        <f t="shared" si="37"/>
        <v>1</v>
      </c>
      <c r="G794" s="7">
        <f t="shared" si="38"/>
        <v>9.4257051131111069</v>
      </c>
    </row>
    <row r="795" spans="1:7" ht="16" thickBot="1">
      <c r="A795" s="4">
        <v>788</v>
      </c>
      <c r="B795" s="4">
        <v>31.977651857722265</v>
      </c>
      <c r="C795" s="4">
        <v>19.651122134012379</v>
      </c>
      <c r="E795" s="2">
        <f t="shared" si="36"/>
        <v>1</v>
      </c>
      <c r="F795" s="2">
        <f t="shared" si="37"/>
        <v>0</v>
      </c>
      <c r="G795" s="7">
        <f t="shared" si="38"/>
        <v>12.326529723709886</v>
      </c>
    </row>
    <row r="796" spans="1:7" ht="16" thickBot="1">
      <c r="A796" s="4">
        <v>789</v>
      </c>
      <c r="B796" s="4">
        <v>20.174165186452544</v>
      </c>
      <c r="C796" s="4">
        <v>14.26440473407734</v>
      </c>
      <c r="E796" s="2">
        <f t="shared" si="36"/>
        <v>1</v>
      </c>
      <c r="F796" s="2">
        <f t="shared" si="37"/>
        <v>0</v>
      </c>
      <c r="G796" s="7">
        <f t="shared" si="38"/>
        <v>5.9097604523752043</v>
      </c>
    </row>
    <row r="797" spans="1:7" ht="16" thickBot="1">
      <c r="A797" s="4">
        <v>790</v>
      </c>
      <c r="B797" s="4">
        <v>34.664602729028481</v>
      </c>
      <c r="C797" s="4">
        <v>17.961932786212053</v>
      </c>
      <c r="E797" s="2">
        <f t="shared" si="36"/>
        <v>1</v>
      </c>
      <c r="F797" s="2">
        <f t="shared" si="37"/>
        <v>0</v>
      </c>
      <c r="G797" s="7">
        <f t="shared" si="38"/>
        <v>16.702669942816428</v>
      </c>
    </row>
    <row r="798" spans="1:7" ht="16" thickBot="1">
      <c r="A798" s="4">
        <v>791</v>
      </c>
      <c r="B798" s="4">
        <v>10.105358137986236</v>
      </c>
      <c r="C798" s="4">
        <v>19.154679390815605</v>
      </c>
      <c r="E798" s="2">
        <f t="shared" si="36"/>
        <v>0</v>
      </c>
      <c r="F798" s="2">
        <f t="shared" si="37"/>
        <v>1</v>
      </c>
      <c r="G798" s="7">
        <f t="shared" si="38"/>
        <v>9.0493212528293689</v>
      </c>
    </row>
    <row r="799" spans="1:7" ht="16" thickBot="1">
      <c r="A799" s="4">
        <v>792</v>
      </c>
      <c r="B799" s="4">
        <v>20.679901466429243</v>
      </c>
      <c r="C799" s="4">
        <v>11.529597874144676</v>
      </c>
      <c r="E799" s="2">
        <f t="shared" si="36"/>
        <v>1</v>
      </c>
      <c r="F799" s="2">
        <f t="shared" si="37"/>
        <v>0</v>
      </c>
      <c r="G799" s="7">
        <f t="shared" si="38"/>
        <v>9.1503035922845672</v>
      </c>
    </row>
    <row r="800" spans="1:7" ht="16" thickBot="1">
      <c r="A800" s="4">
        <v>793</v>
      </c>
      <c r="B800" s="4">
        <v>18.474644993034456</v>
      </c>
      <c r="C800" s="4">
        <v>26.809374761680161</v>
      </c>
      <c r="E800" s="2">
        <f t="shared" si="36"/>
        <v>0</v>
      </c>
      <c r="F800" s="2">
        <f t="shared" si="37"/>
        <v>1</v>
      </c>
      <c r="G800" s="7">
        <f t="shared" si="38"/>
        <v>8.3347297686457047</v>
      </c>
    </row>
    <row r="801" spans="1:7" ht="16" thickBot="1">
      <c r="A801" s="4">
        <v>794</v>
      </c>
      <c r="B801" s="4">
        <v>12.568867976947653</v>
      </c>
      <c r="C801" s="4">
        <v>22.263307727079987</v>
      </c>
      <c r="E801" s="2">
        <f t="shared" si="36"/>
        <v>0</v>
      </c>
      <c r="F801" s="2">
        <f t="shared" si="37"/>
        <v>1</v>
      </c>
      <c r="G801" s="7">
        <f t="shared" si="38"/>
        <v>9.6944397501323341</v>
      </c>
    </row>
    <row r="802" spans="1:7" ht="16" thickBot="1">
      <c r="A802" s="4">
        <v>795</v>
      </c>
      <c r="B802" s="4">
        <v>31.769274348234692</v>
      </c>
      <c r="C802" s="4">
        <v>17.182551059922336</v>
      </c>
      <c r="E802" s="2">
        <f t="shared" si="36"/>
        <v>1</v>
      </c>
      <c r="F802" s="2">
        <f t="shared" si="37"/>
        <v>0</v>
      </c>
      <c r="G802" s="7">
        <f t="shared" si="38"/>
        <v>14.586723288312356</v>
      </c>
    </row>
    <row r="803" spans="1:7" ht="16" thickBot="1">
      <c r="A803" s="4">
        <v>796</v>
      </c>
      <c r="B803" s="4">
        <v>23.889201858340101</v>
      </c>
      <c r="C803" s="4">
        <v>10.246843806599127</v>
      </c>
      <c r="E803" s="2">
        <f t="shared" si="36"/>
        <v>1</v>
      </c>
      <c r="F803" s="2">
        <f t="shared" si="37"/>
        <v>0</v>
      </c>
      <c r="G803" s="7">
        <f t="shared" si="38"/>
        <v>13.642358051740974</v>
      </c>
    </row>
    <row r="804" spans="1:7" ht="16" thickBot="1">
      <c r="A804" s="4">
        <v>797</v>
      </c>
      <c r="B804" s="4">
        <v>30.378307055683003</v>
      </c>
      <c r="C804" s="4">
        <v>12.472816689808834</v>
      </c>
      <c r="E804" s="2">
        <f t="shared" si="36"/>
        <v>1</v>
      </c>
      <c r="F804" s="2">
        <f t="shared" si="37"/>
        <v>0</v>
      </c>
      <c r="G804" s="7">
        <f t="shared" si="38"/>
        <v>17.905490365874169</v>
      </c>
    </row>
    <row r="805" spans="1:7" ht="16" thickBot="1">
      <c r="A805" s="4">
        <v>798</v>
      </c>
      <c r="B805" s="4">
        <v>25.862656289062478</v>
      </c>
      <c r="C805" s="4">
        <v>15.930849279399313</v>
      </c>
      <c r="E805" s="2">
        <f t="shared" si="36"/>
        <v>1</v>
      </c>
      <c r="F805" s="2">
        <f t="shared" si="37"/>
        <v>0</v>
      </c>
      <c r="G805" s="7">
        <f t="shared" si="38"/>
        <v>9.9318070096631654</v>
      </c>
    </row>
    <row r="806" spans="1:7" ht="16" thickBot="1">
      <c r="A806" s="4">
        <v>799</v>
      </c>
      <c r="B806" s="4">
        <v>26.433131239889061</v>
      </c>
      <c r="C806" s="4">
        <v>28.021689672252219</v>
      </c>
      <c r="E806" s="2">
        <f t="shared" si="36"/>
        <v>0</v>
      </c>
      <c r="F806" s="2">
        <f t="shared" si="37"/>
        <v>1</v>
      </c>
      <c r="G806" s="7">
        <f t="shared" si="38"/>
        <v>1.5885584323631576</v>
      </c>
    </row>
    <row r="807" spans="1:7" ht="16" thickBot="1">
      <c r="A807" s="4">
        <v>800</v>
      </c>
      <c r="B807" s="4">
        <v>26.826987018267506</v>
      </c>
      <c r="C807" s="4">
        <v>19.87383468139733</v>
      </c>
      <c r="E807" s="2">
        <f t="shared" si="36"/>
        <v>1</v>
      </c>
      <c r="F807" s="2">
        <f t="shared" si="37"/>
        <v>0</v>
      </c>
      <c r="G807" s="7">
        <f t="shared" si="38"/>
        <v>6.9531523368701755</v>
      </c>
    </row>
    <row r="808" spans="1:7" ht="16" thickBot="1">
      <c r="A808" s="4">
        <v>801</v>
      </c>
      <c r="B808" s="4">
        <v>14.076137144445653</v>
      </c>
      <c r="C808" s="4">
        <v>30.615511296358122</v>
      </c>
      <c r="E808" s="2">
        <f t="shared" si="36"/>
        <v>0</v>
      </c>
      <c r="F808" s="2">
        <f t="shared" si="37"/>
        <v>1</v>
      </c>
      <c r="G808" s="7">
        <f t="shared" si="38"/>
        <v>16.539374151912469</v>
      </c>
    </row>
    <row r="809" spans="1:7" ht="16" thickBot="1">
      <c r="A809" s="4">
        <v>802</v>
      </c>
      <c r="B809" s="4">
        <v>24.906026362285271</v>
      </c>
      <c r="C809" s="4">
        <v>27.936422963480993</v>
      </c>
      <c r="E809" s="2">
        <f t="shared" si="36"/>
        <v>0</v>
      </c>
      <c r="F809" s="2">
        <f t="shared" si="37"/>
        <v>1</v>
      </c>
      <c r="G809" s="7">
        <f t="shared" si="38"/>
        <v>3.0303966011957222</v>
      </c>
    </row>
    <row r="810" spans="1:7" ht="16" thickBot="1">
      <c r="A810" s="4">
        <v>803</v>
      </c>
      <c r="B810" s="4">
        <v>20.926267980355963</v>
      </c>
      <c r="C810" s="4">
        <v>14.130115637390082</v>
      </c>
      <c r="E810" s="2">
        <f t="shared" si="36"/>
        <v>1</v>
      </c>
      <c r="F810" s="2">
        <f t="shared" si="37"/>
        <v>0</v>
      </c>
      <c r="G810" s="7">
        <f t="shared" si="38"/>
        <v>6.7961523429658808</v>
      </c>
    </row>
    <row r="811" spans="1:7" ht="16" thickBot="1">
      <c r="A811" s="4">
        <v>804</v>
      </c>
      <c r="B811" s="4">
        <v>27.213229992967175</v>
      </c>
      <c r="C811" s="4">
        <v>22.381543609277276</v>
      </c>
      <c r="E811" s="2">
        <f t="shared" si="36"/>
        <v>1</v>
      </c>
      <c r="F811" s="2">
        <f t="shared" si="37"/>
        <v>0</v>
      </c>
      <c r="G811" s="7">
        <f t="shared" si="38"/>
        <v>4.8316863836898989</v>
      </c>
    </row>
    <row r="812" spans="1:7" ht="16" thickBot="1">
      <c r="A812" s="4">
        <v>805</v>
      </c>
      <c r="B812" s="4">
        <v>21.570317725612895</v>
      </c>
      <c r="C812" s="4">
        <v>17.680150365318681</v>
      </c>
      <c r="E812" s="2">
        <f t="shared" si="36"/>
        <v>1</v>
      </c>
      <c r="F812" s="2">
        <f t="shared" si="37"/>
        <v>0</v>
      </c>
      <c r="G812" s="7">
        <f t="shared" si="38"/>
        <v>3.8901673602942139</v>
      </c>
    </row>
    <row r="813" spans="1:7" ht="16" thickBot="1">
      <c r="A813" s="4">
        <v>806</v>
      </c>
      <c r="B813" s="4">
        <v>23.903045086919956</v>
      </c>
      <c r="C813" s="4">
        <v>42.542528683415746</v>
      </c>
      <c r="E813" s="2">
        <f t="shared" si="36"/>
        <v>0</v>
      </c>
      <c r="F813" s="2">
        <f t="shared" si="37"/>
        <v>1</v>
      </c>
      <c r="G813" s="7">
        <f t="shared" si="38"/>
        <v>18.63948359649579</v>
      </c>
    </row>
    <row r="814" spans="1:7" ht="16" thickBot="1">
      <c r="A814" s="4">
        <v>807</v>
      </c>
      <c r="B814" s="4">
        <v>25.125597897149369</v>
      </c>
      <c r="C814" s="4">
        <v>21.114413408611458</v>
      </c>
      <c r="E814" s="2">
        <f t="shared" si="36"/>
        <v>1</v>
      </c>
      <c r="F814" s="2">
        <f t="shared" si="37"/>
        <v>0</v>
      </c>
      <c r="G814" s="7">
        <f t="shared" si="38"/>
        <v>4.0111844885379107</v>
      </c>
    </row>
    <row r="815" spans="1:7" ht="16" thickBot="1">
      <c r="A815" s="4">
        <v>808</v>
      </c>
      <c r="B815" s="4">
        <v>17.169380864722815</v>
      </c>
      <c r="C815" s="4">
        <v>19.578541854237969</v>
      </c>
      <c r="E815" s="2">
        <f t="shared" si="36"/>
        <v>0</v>
      </c>
      <c r="F815" s="2">
        <f t="shared" si="37"/>
        <v>1</v>
      </c>
      <c r="G815" s="7">
        <f t="shared" si="38"/>
        <v>2.4091609895151542</v>
      </c>
    </row>
    <row r="816" spans="1:7" ht="16" thickBot="1">
      <c r="A816" s="4">
        <v>809</v>
      </c>
      <c r="B816" s="4">
        <v>14.502836792879208</v>
      </c>
      <c r="C816" s="4">
        <v>24.479287114161927</v>
      </c>
      <c r="E816" s="2">
        <f t="shared" si="36"/>
        <v>0</v>
      </c>
      <c r="F816" s="2">
        <f t="shared" si="37"/>
        <v>1</v>
      </c>
      <c r="G816" s="7">
        <f t="shared" si="38"/>
        <v>9.9764503212827194</v>
      </c>
    </row>
    <row r="817" spans="1:7" ht="16" thickBot="1">
      <c r="A817" s="4">
        <v>810</v>
      </c>
      <c r="B817" s="4">
        <v>32.670903647007648</v>
      </c>
      <c r="C817" s="4">
        <v>31.164630847982131</v>
      </c>
      <c r="E817" s="2">
        <f t="shared" si="36"/>
        <v>1</v>
      </c>
      <c r="F817" s="2">
        <f t="shared" si="37"/>
        <v>0</v>
      </c>
      <c r="G817" s="7">
        <f t="shared" si="38"/>
        <v>1.5062727990255169</v>
      </c>
    </row>
    <row r="818" spans="1:7" ht="16" thickBot="1">
      <c r="A818" s="4">
        <v>811</v>
      </c>
      <c r="B818" s="4">
        <v>29.316499756421358</v>
      </c>
      <c r="C818" s="4">
        <v>26.731732029478469</v>
      </c>
      <c r="E818" s="2">
        <f t="shared" si="36"/>
        <v>1</v>
      </c>
      <c r="F818" s="2">
        <f t="shared" si="37"/>
        <v>0</v>
      </c>
      <c r="G818" s="7">
        <f t="shared" si="38"/>
        <v>2.5847677269428893</v>
      </c>
    </row>
    <row r="819" spans="1:7" ht="16" thickBot="1">
      <c r="A819" s="4">
        <v>812</v>
      </c>
      <c r="B819" s="4">
        <v>28.870641777548943</v>
      </c>
      <c r="C819" s="4">
        <v>29.378369776863217</v>
      </c>
      <c r="E819" s="2">
        <f t="shared" si="36"/>
        <v>0</v>
      </c>
      <c r="F819" s="2">
        <f t="shared" si="37"/>
        <v>1</v>
      </c>
      <c r="G819" s="7">
        <f t="shared" si="38"/>
        <v>0.50772799931427315</v>
      </c>
    </row>
    <row r="820" spans="1:7" ht="16" thickBot="1">
      <c r="A820" s="4">
        <v>813</v>
      </c>
      <c r="B820" s="4">
        <v>21.474900807517724</v>
      </c>
      <c r="C820" s="4">
        <v>20.949351173645667</v>
      </c>
      <c r="E820" s="2">
        <f t="shared" si="36"/>
        <v>1</v>
      </c>
      <c r="F820" s="2">
        <f t="shared" si="37"/>
        <v>0</v>
      </c>
      <c r="G820" s="7">
        <f t="shared" si="38"/>
        <v>0.52554963387205689</v>
      </c>
    </row>
    <row r="821" spans="1:7" ht="16" thickBot="1">
      <c r="A821" s="4">
        <v>814</v>
      </c>
      <c r="B821" s="4">
        <v>21.520326674024055</v>
      </c>
      <c r="C821" s="4">
        <v>30.329170484029586</v>
      </c>
      <c r="E821" s="2">
        <f t="shared" si="36"/>
        <v>0</v>
      </c>
      <c r="F821" s="2">
        <f t="shared" si="37"/>
        <v>1</v>
      </c>
      <c r="G821" s="7">
        <f t="shared" si="38"/>
        <v>8.8088438100055306</v>
      </c>
    </row>
    <row r="822" spans="1:7" ht="16" thickBot="1">
      <c r="A822" s="4">
        <v>815</v>
      </c>
      <c r="B822" s="4">
        <v>30.037736590734774</v>
      </c>
      <c r="C822" s="4">
        <v>15.72539389130965</v>
      </c>
      <c r="E822" s="2">
        <f t="shared" si="36"/>
        <v>1</v>
      </c>
      <c r="F822" s="2">
        <f t="shared" si="37"/>
        <v>0</v>
      </c>
      <c r="G822" s="7">
        <f t="shared" si="38"/>
        <v>14.312342699425123</v>
      </c>
    </row>
    <row r="823" spans="1:7" ht="16" thickBot="1">
      <c r="A823" s="4">
        <v>816</v>
      </c>
      <c r="B823" s="4">
        <v>28.467485859851937</v>
      </c>
      <c r="C823" s="4">
        <v>22.046818235299298</v>
      </c>
      <c r="E823" s="2">
        <f t="shared" si="36"/>
        <v>1</v>
      </c>
      <c r="F823" s="2">
        <f t="shared" si="37"/>
        <v>0</v>
      </c>
      <c r="G823" s="7">
        <f t="shared" si="38"/>
        <v>6.4206676245526388</v>
      </c>
    </row>
    <row r="824" spans="1:7" ht="16" thickBot="1">
      <c r="A824" s="4">
        <v>817</v>
      </c>
      <c r="B824" s="4">
        <v>31.291759575048385</v>
      </c>
      <c r="C824" s="4">
        <v>22.950265009406703</v>
      </c>
      <c r="E824" s="2">
        <f t="shared" si="36"/>
        <v>1</v>
      </c>
      <c r="F824" s="2">
        <f t="shared" si="37"/>
        <v>0</v>
      </c>
      <c r="G824" s="7">
        <f t="shared" si="38"/>
        <v>8.3414945656416819</v>
      </c>
    </row>
    <row r="825" spans="1:7" ht="16" thickBot="1">
      <c r="A825" s="4">
        <v>818</v>
      </c>
      <c r="B825" s="4">
        <v>21.411501177313347</v>
      </c>
      <c r="C825" s="4">
        <v>15.845835163857364</v>
      </c>
      <c r="E825" s="2">
        <f t="shared" si="36"/>
        <v>1</v>
      </c>
      <c r="F825" s="2">
        <f t="shared" si="37"/>
        <v>0</v>
      </c>
      <c r="G825" s="7">
        <f t="shared" si="38"/>
        <v>5.5656660134559832</v>
      </c>
    </row>
    <row r="826" spans="1:7" ht="16" thickBot="1">
      <c r="A826" s="4">
        <v>819</v>
      </c>
      <c r="B826" s="4">
        <v>23.492206378293599</v>
      </c>
      <c r="C826" s="4">
        <v>27.904803749251919</v>
      </c>
      <c r="E826" s="2">
        <f t="shared" si="36"/>
        <v>0</v>
      </c>
      <c r="F826" s="2">
        <f t="shared" si="37"/>
        <v>1</v>
      </c>
      <c r="G826" s="7">
        <f t="shared" si="38"/>
        <v>4.4125973709583199</v>
      </c>
    </row>
    <row r="827" spans="1:7" ht="16" thickBot="1">
      <c r="A827" s="4">
        <v>820</v>
      </c>
      <c r="B827" s="4">
        <v>20.896982909433298</v>
      </c>
      <c r="C827" s="4">
        <v>27.382412667479795</v>
      </c>
      <c r="E827" s="2">
        <f t="shared" si="36"/>
        <v>0</v>
      </c>
      <c r="F827" s="2">
        <f t="shared" si="37"/>
        <v>1</v>
      </c>
      <c r="G827" s="7">
        <f t="shared" si="38"/>
        <v>6.4854297580464966</v>
      </c>
    </row>
    <row r="828" spans="1:7" ht="16" thickBot="1">
      <c r="A828" s="4">
        <v>821</v>
      </c>
      <c r="B828" s="4">
        <v>16.221710331889827</v>
      </c>
      <c r="C828" s="4">
        <v>24.084185144466286</v>
      </c>
      <c r="E828" s="2">
        <f t="shared" si="36"/>
        <v>0</v>
      </c>
      <c r="F828" s="2">
        <f t="shared" si="37"/>
        <v>1</v>
      </c>
      <c r="G828" s="7">
        <f t="shared" si="38"/>
        <v>7.8624748125764583</v>
      </c>
    </row>
    <row r="829" spans="1:7" ht="16" thickBot="1">
      <c r="A829" s="4">
        <v>822</v>
      </c>
      <c r="B829" s="4">
        <v>14.169353570370502</v>
      </c>
      <c r="C829" s="4">
        <v>23.556497547405602</v>
      </c>
      <c r="E829" s="2">
        <f t="shared" si="36"/>
        <v>0</v>
      </c>
      <c r="F829" s="2">
        <f t="shared" si="37"/>
        <v>1</v>
      </c>
      <c r="G829" s="7">
        <f t="shared" si="38"/>
        <v>9.3871439770351</v>
      </c>
    </row>
    <row r="830" spans="1:7" ht="16" thickBot="1">
      <c r="A830" s="4">
        <v>823</v>
      </c>
      <c r="B830" s="4">
        <v>11.7415206478331</v>
      </c>
      <c r="C830" s="4">
        <v>26.18090829680288</v>
      </c>
      <c r="E830" s="2">
        <f t="shared" si="36"/>
        <v>0</v>
      </c>
      <c r="F830" s="2">
        <f t="shared" si="37"/>
        <v>1</v>
      </c>
      <c r="G830" s="7">
        <f t="shared" si="38"/>
        <v>14.439387648969779</v>
      </c>
    </row>
    <row r="831" spans="1:7" ht="16" thickBot="1">
      <c r="A831" s="4">
        <v>824</v>
      </c>
      <c r="B831" s="4">
        <v>25.774491722563909</v>
      </c>
      <c r="C831" s="4">
        <v>33.767163415869575</v>
      </c>
      <c r="E831" s="2">
        <f t="shared" si="36"/>
        <v>0</v>
      </c>
      <c r="F831" s="2">
        <f t="shared" si="37"/>
        <v>1</v>
      </c>
      <c r="G831" s="7">
        <f t="shared" si="38"/>
        <v>7.9926716933056667</v>
      </c>
    </row>
    <row r="832" spans="1:7" ht="16" thickBot="1">
      <c r="A832" s="4">
        <v>825</v>
      </c>
      <c r="B832" s="4">
        <v>12.276390222591356</v>
      </c>
      <c r="C832" s="4">
        <v>30.342611732646709</v>
      </c>
      <c r="E832" s="2">
        <f t="shared" si="36"/>
        <v>0</v>
      </c>
      <c r="F832" s="2">
        <f t="shared" si="37"/>
        <v>1</v>
      </c>
      <c r="G832" s="7">
        <f t="shared" si="38"/>
        <v>18.066221510055353</v>
      </c>
    </row>
    <row r="833" spans="1:7" ht="16" thickBot="1">
      <c r="A833" s="4">
        <v>826</v>
      </c>
      <c r="B833" s="4">
        <v>13.565815412871125</v>
      </c>
      <c r="C833" s="4">
        <v>17.944597369728889</v>
      </c>
      <c r="E833" s="2">
        <f t="shared" si="36"/>
        <v>0</v>
      </c>
      <c r="F833" s="2">
        <f t="shared" si="37"/>
        <v>1</v>
      </c>
      <c r="G833" s="7">
        <f t="shared" si="38"/>
        <v>4.3787819568577646</v>
      </c>
    </row>
    <row r="834" spans="1:7" ht="16" thickBot="1">
      <c r="A834" s="4">
        <v>827</v>
      </c>
      <c r="B834" s="4">
        <v>22.779170061834169</v>
      </c>
      <c r="C834" s="4">
        <v>37.66430944754665</v>
      </c>
      <c r="E834" s="2">
        <f t="shared" si="36"/>
        <v>0</v>
      </c>
      <c r="F834" s="2">
        <f t="shared" si="37"/>
        <v>1</v>
      </c>
      <c r="G834" s="7">
        <f t="shared" si="38"/>
        <v>14.885139385712481</v>
      </c>
    </row>
    <row r="835" spans="1:7" ht="16" thickBot="1">
      <c r="A835" s="4">
        <v>828</v>
      </c>
      <c r="B835" s="4">
        <v>22.017513466090779</v>
      </c>
      <c r="C835" s="4">
        <v>25.232616946379409</v>
      </c>
      <c r="E835" s="2">
        <f t="shared" si="36"/>
        <v>0</v>
      </c>
      <c r="F835" s="2">
        <f t="shared" si="37"/>
        <v>1</v>
      </c>
      <c r="G835" s="7">
        <f t="shared" si="38"/>
        <v>3.2151034802886294</v>
      </c>
    </row>
    <row r="836" spans="1:7" ht="16" thickBot="1">
      <c r="A836" s="4">
        <v>829</v>
      </c>
      <c r="B836" s="4">
        <v>31.566046504955494</v>
      </c>
      <c r="C836" s="4">
        <v>48.276871792750441</v>
      </c>
      <c r="E836" s="2">
        <f t="shared" si="36"/>
        <v>0</v>
      </c>
      <c r="F836" s="2">
        <f t="shared" si="37"/>
        <v>1</v>
      </c>
      <c r="G836" s="7">
        <f t="shared" si="38"/>
        <v>16.710825287794947</v>
      </c>
    </row>
    <row r="837" spans="1:7" ht="16" thickBot="1">
      <c r="A837" s="4">
        <v>830</v>
      </c>
      <c r="B837" s="4">
        <v>23.991462956283236</v>
      </c>
      <c r="C837" s="4">
        <v>26.101877206716388</v>
      </c>
      <c r="E837" s="2">
        <f t="shared" si="36"/>
        <v>0</v>
      </c>
      <c r="F837" s="2">
        <f t="shared" si="37"/>
        <v>1</v>
      </c>
      <c r="G837" s="7">
        <f t="shared" si="38"/>
        <v>2.110414250433152</v>
      </c>
    </row>
    <row r="838" spans="1:7" ht="16" thickBot="1">
      <c r="A838" s="4">
        <v>831</v>
      </c>
      <c r="B838" s="4">
        <v>19.390438530348696</v>
      </c>
      <c r="C838" s="4">
        <v>40.783564615385352</v>
      </c>
      <c r="E838" s="2">
        <f t="shared" si="36"/>
        <v>0</v>
      </c>
      <c r="F838" s="2">
        <f t="shared" si="37"/>
        <v>1</v>
      </c>
      <c r="G838" s="7">
        <f t="shared" si="38"/>
        <v>21.393126085036656</v>
      </c>
    </row>
    <row r="839" spans="1:7" ht="16" thickBot="1">
      <c r="A839" s="4">
        <v>832</v>
      </c>
      <c r="B839" s="4">
        <v>11.232106629006816</v>
      </c>
      <c r="C839" s="4">
        <v>16.57709153703367</v>
      </c>
      <c r="E839" s="2">
        <f t="shared" si="36"/>
        <v>0</v>
      </c>
      <c r="F839" s="2">
        <f t="shared" si="37"/>
        <v>1</v>
      </c>
      <c r="G839" s="7">
        <f t="shared" si="38"/>
        <v>5.3449849080268539</v>
      </c>
    </row>
    <row r="840" spans="1:7" ht="16" thickBot="1">
      <c r="A840" s="4">
        <v>833</v>
      </c>
      <c r="B840" s="4">
        <v>30.617966836590224</v>
      </c>
      <c r="C840" s="4">
        <v>13.597578235237073</v>
      </c>
      <c r="E840" s="2">
        <f t="shared" ref="E840:E903" si="39">IF(B840&gt;C840, 1, 0)</f>
        <v>1</v>
      </c>
      <c r="F840" s="2">
        <f t="shared" ref="F840:F903" si="40">IF(B840&lt;C840, 1, 0)</f>
        <v>0</v>
      </c>
      <c r="G840" s="7">
        <f t="shared" ref="G840:G903" si="41">IF(B840&gt;C840,B840-C840,C840-B840)</f>
        <v>17.020388601353151</v>
      </c>
    </row>
    <row r="841" spans="1:7" ht="16" thickBot="1">
      <c r="A841" s="4">
        <v>834</v>
      </c>
      <c r="B841" s="4">
        <v>7.1889165264769677</v>
      </c>
      <c r="C841" s="4">
        <v>36.083675577297029</v>
      </c>
      <c r="E841" s="2">
        <f t="shared" si="39"/>
        <v>0</v>
      </c>
      <c r="F841" s="2">
        <f t="shared" si="40"/>
        <v>1</v>
      </c>
      <c r="G841" s="7">
        <f t="shared" si="41"/>
        <v>28.894759050820063</v>
      </c>
    </row>
    <row r="842" spans="1:7" ht="16" thickBot="1">
      <c r="A842" s="4">
        <v>835</v>
      </c>
      <c r="B842" s="4">
        <v>28.313812511789546</v>
      </c>
      <c r="C842" s="4">
        <v>33.064202815190505</v>
      </c>
      <c r="E842" s="2">
        <f t="shared" si="39"/>
        <v>0</v>
      </c>
      <c r="F842" s="2">
        <f t="shared" si="40"/>
        <v>1</v>
      </c>
      <c r="G842" s="7">
        <f t="shared" si="41"/>
        <v>4.7503903034009589</v>
      </c>
    </row>
    <row r="843" spans="1:7" ht="16" thickBot="1">
      <c r="A843" s="4">
        <v>836</v>
      </c>
      <c r="B843" s="4">
        <v>26.037386780246457</v>
      </c>
      <c r="C843" s="4">
        <v>21.554499162483904</v>
      </c>
      <c r="E843" s="2">
        <f t="shared" si="39"/>
        <v>1</v>
      </c>
      <c r="F843" s="2">
        <f t="shared" si="40"/>
        <v>0</v>
      </c>
      <c r="G843" s="7">
        <f t="shared" si="41"/>
        <v>4.4828876177625538</v>
      </c>
    </row>
    <row r="844" spans="1:7" ht="16" thickBot="1">
      <c r="A844" s="4">
        <v>837</v>
      </c>
      <c r="B844" s="4">
        <v>23.997784759149681</v>
      </c>
      <c r="C844" s="4">
        <v>32.617504111623333</v>
      </c>
      <c r="E844" s="2">
        <f t="shared" si="39"/>
        <v>0</v>
      </c>
      <c r="F844" s="2">
        <f t="shared" si="40"/>
        <v>1</v>
      </c>
      <c r="G844" s="7">
        <f t="shared" si="41"/>
        <v>8.619719352473652</v>
      </c>
    </row>
    <row r="845" spans="1:7" ht="16" thickBot="1">
      <c r="A845" s="4">
        <v>838</v>
      </c>
      <c r="B845" s="4">
        <v>20.219073337799912</v>
      </c>
      <c r="C845" s="4">
        <v>25.962774703794985</v>
      </c>
      <c r="E845" s="2">
        <f t="shared" si="39"/>
        <v>0</v>
      </c>
      <c r="F845" s="2">
        <f t="shared" si="40"/>
        <v>1</v>
      </c>
      <c r="G845" s="7">
        <f t="shared" si="41"/>
        <v>5.7437013659950722</v>
      </c>
    </row>
    <row r="846" spans="1:7" ht="16" thickBot="1">
      <c r="A846" s="4">
        <v>839</v>
      </c>
      <c r="B846" s="4">
        <v>21.213786234965806</v>
      </c>
      <c r="C846" s="4">
        <v>24.234502127357736</v>
      </c>
      <c r="E846" s="2">
        <f t="shared" si="39"/>
        <v>0</v>
      </c>
      <c r="F846" s="2">
        <f t="shared" si="40"/>
        <v>1</v>
      </c>
      <c r="G846" s="7">
        <f t="shared" si="41"/>
        <v>3.0207158923919302</v>
      </c>
    </row>
    <row r="847" spans="1:7" ht="16" thickBot="1">
      <c r="A847" s="4">
        <v>840</v>
      </c>
      <c r="B847" s="4">
        <v>24.570474737394942</v>
      </c>
      <c r="C847" s="4">
        <v>23.909254467878622</v>
      </c>
      <c r="E847" s="2">
        <f t="shared" si="39"/>
        <v>1</v>
      </c>
      <c r="F847" s="2">
        <f t="shared" si="40"/>
        <v>0</v>
      </c>
      <c r="G847" s="7">
        <f t="shared" si="41"/>
        <v>0.66122026951632051</v>
      </c>
    </row>
    <row r="848" spans="1:7" ht="16" thickBot="1">
      <c r="A848" s="4">
        <v>841</v>
      </c>
      <c r="B848" s="4">
        <v>26.147589897901085</v>
      </c>
      <c r="C848" s="4">
        <v>18.410741770301321</v>
      </c>
      <c r="E848" s="2">
        <f t="shared" si="39"/>
        <v>1</v>
      </c>
      <c r="F848" s="2">
        <f t="shared" si="40"/>
        <v>0</v>
      </c>
      <c r="G848" s="7">
        <f t="shared" si="41"/>
        <v>7.7368481275997638</v>
      </c>
    </row>
    <row r="849" spans="1:7" ht="16" thickBot="1">
      <c r="A849" s="4">
        <v>842</v>
      </c>
      <c r="B849" s="4">
        <v>17.289350606593995</v>
      </c>
      <c r="C849" s="4">
        <v>28.165924986728221</v>
      </c>
      <c r="E849" s="2">
        <f t="shared" si="39"/>
        <v>0</v>
      </c>
      <c r="F849" s="2">
        <f t="shared" si="40"/>
        <v>1</v>
      </c>
      <c r="G849" s="7">
        <f t="shared" si="41"/>
        <v>10.876574380134226</v>
      </c>
    </row>
    <row r="850" spans="1:7" ht="16" thickBot="1">
      <c r="A850" s="4">
        <v>843</v>
      </c>
      <c r="B850" s="4">
        <v>21.249104077369232</v>
      </c>
      <c r="C850" s="4">
        <v>19.107104047433744</v>
      </c>
      <c r="E850" s="2">
        <f t="shared" si="39"/>
        <v>1</v>
      </c>
      <c r="F850" s="2">
        <f t="shared" si="40"/>
        <v>0</v>
      </c>
      <c r="G850" s="7">
        <f t="shared" si="41"/>
        <v>2.1420000299354882</v>
      </c>
    </row>
    <row r="851" spans="1:7" ht="16" thickBot="1">
      <c r="A851" s="4">
        <v>844</v>
      </c>
      <c r="B851" s="4">
        <v>15.235927868797207</v>
      </c>
      <c r="C851" s="4">
        <v>23.919866646846266</v>
      </c>
      <c r="E851" s="2">
        <f t="shared" si="39"/>
        <v>0</v>
      </c>
      <c r="F851" s="2">
        <f t="shared" si="40"/>
        <v>1</v>
      </c>
      <c r="G851" s="7">
        <f t="shared" si="41"/>
        <v>8.6839387780490593</v>
      </c>
    </row>
    <row r="852" spans="1:7" ht="16" thickBot="1">
      <c r="A852" s="4">
        <v>845</v>
      </c>
      <c r="B852" s="4">
        <v>12.525475554657524</v>
      </c>
      <c r="C852" s="4">
        <v>24.628780308921723</v>
      </c>
      <c r="E852" s="2">
        <f t="shared" si="39"/>
        <v>0</v>
      </c>
      <c r="F852" s="2">
        <f t="shared" si="40"/>
        <v>1</v>
      </c>
      <c r="G852" s="7">
        <f t="shared" si="41"/>
        <v>12.103304754264199</v>
      </c>
    </row>
    <row r="853" spans="1:7" ht="16" thickBot="1">
      <c r="A853" s="4">
        <v>846</v>
      </c>
      <c r="B853" s="4">
        <v>27.648160436230015</v>
      </c>
      <c r="C853" s="4">
        <v>29.497523537909945</v>
      </c>
      <c r="E853" s="2">
        <f t="shared" si="39"/>
        <v>0</v>
      </c>
      <c r="F853" s="2">
        <f t="shared" si="40"/>
        <v>1</v>
      </c>
      <c r="G853" s="7">
        <f t="shared" si="41"/>
        <v>1.8493631016799306</v>
      </c>
    </row>
    <row r="854" spans="1:7" ht="16" thickBot="1">
      <c r="A854" s="4">
        <v>847</v>
      </c>
      <c r="B854" s="4">
        <v>22.071908871523735</v>
      </c>
      <c r="C854" s="4">
        <v>30.131339723781426</v>
      </c>
      <c r="E854" s="2">
        <f t="shared" si="39"/>
        <v>0</v>
      </c>
      <c r="F854" s="2">
        <f t="shared" si="40"/>
        <v>1</v>
      </c>
      <c r="G854" s="7">
        <f t="shared" si="41"/>
        <v>8.059430852257691</v>
      </c>
    </row>
    <row r="855" spans="1:7" ht="16" thickBot="1">
      <c r="A855" s="4">
        <v>848</v>
      </c>
      <c r="B855" s="4">
        <v>21.683467562885419</v>
      </c>
      <c r="C855" s="4">
        <v>25.586191645855745</v>
      </c>
      <c r="E855" s="2">
        <f t="shared" si="39"/>
        <v>0</v>
      </c>
      <c r="F855" s="2">
        <f t="shared" si="40"/>
        <v>1</v>
      </c>
      <c r="G855" s="7">
        <f t="shared" si="41"/>
        <v>3.9027240829703267</v>
      </c>
    </row>
    <row r="856" spans="1:7" ht="16" thickBot="1">
      <c r="A856" s="4">
        <v>849</v>
      </c>
      <c r="B856" s="4">
        <v>23.181791390826859</v>
      </c>
      <c r="C856" s="4">
        <v>19.54415956820316</v>
      </c>
      <c r="E856" s="2">
        <f t="shared" si="39"/>
        <v>1</v>
      </c>
      <c r="F856" s="2">
        <f t="shared" si="40"/>
        <v>0</v>
      </c>
      <c r="G856" s="7">
        <f t="shared" si="41"/>
        <v>3.6376318226236997</v>
      </c>
    </row>
    <row r="857" spans="1:7" ht="16" thickBot="1">
      <c r="A857" s="4">
        <v>850</v>
      </c>
      <c r="B857" s="4">
        <v>22.383875754861783</v>
      </c>
      <c r="C857" s="4">
        <v>25.366149896373297</v>
      </c>
      <c r="E857" s="2">
        <f t="shared" si="39"/>
        <v>0</v>
      </c>
      <c r="F857" s="2">
        <f t="shared" si="40"/>
        <v>1</v>
      </c>
      <c r="G857" s="7">
        <f t="shared" si="41"/>
        <v>2.9822741415115139</v>
      </c>
    </row>
    <row r="858" spans="1:7" ht="16" thickBot="1">
      <c r="A858" s="4">
        <v>851</v>
      </c>
      <c r="B858" s="4">
        <v>29.347459820190927</v>
      </c>
      <c r="C858" s="4">
        <v>27.087176439942102</v>
      </c>
      <c r="E858" s="2">
        <f t="shared" si="39"/>
        <v>1</v>
      </c>
      <c r="F858" s="2">
        <f t="shared" si="40"/>
        <v>0</v>
      </c>
      <c r="G858" s="7">
        <f t="shared" si="41"/>
        <v>2.2602833802488256</v>
      </c>
    </row>
    <row r="859" spans="1:7" ht="16" thickBot="1">
      <c r="A859" s="4">
        <v>852</v>
      </c>
      <c r="B859" s="4">
        <v>16.80973555712054</v>
      </c>
      <c r="C859" s="4">
        <v>21.011089229326252</v>
      </c>
      <c r="E859" s="2">
        <f t="shared" si="39"/>
        <v>0</v>
      </c>
      <c r="F859" s="2">
        <f t="shared" si="40"/>
        <v>1</v>
      </c>
      <c r="G859" s="7">
        <f t="shared" si="41"/>
        <v>4.2013536722057125</v>
      </c>
    </row>
    <row r="860" spans="1:7" ht="16" thickBot="1">
      <c r="A860" s="4">
        <v>853</v>
      </c>
      <c r="B860" s="4">
        <v>30.424715292210621</v>
      </c>
      <c r="C860" s="4">
        <v>19.619281227164695</v>
      </c>
      <c r="E860" s="2">
        <f t="shared" si="39"/>
        <v>1</v>
      </c>
      <c r="F860" s="2">
        <f t="shared" si="40"/>
        <v>0</v>
      </c>
      <c r="G860" s="7">
        <f t="shared" si="41"/>
        <v>10.805434065045926</v>
      </c>
    </row>
    <row r="861" spans="1:7" ht="16" thickBot="1">
      <c r="A861" s="4">
        <v>854</v>
      </c>
      <c r="B861" s="4">
        <v>24.90353712796637</v>
      </c>
      <c r="C861" s="4">
        <v>24.676623770567382</v>
      </c>
      <c r="E861" s="2">
        <f t="shared" si="39"/>
        <v>1</v>
      </c>
      <c r="F861" s="2">
        <f t="shared" si="40"/>
        <v>0</v>
      </c>
      <c r="G861" s="7">
        <f t="shared" si="41"/>
        <v>0.22691335739898832</v>
      </c>
    </row>
    <row r="862" spans="1:7" ht="16" thickBot="1">
      <c r="A862" s="4">
        <v>855</v>
      </c>
      <c r="B862" s="4">
        <v>22.593363593749448</v>
      </c>
      <c r="C862" s="4">
        <v>34.703549893902775</v>
      </c>
      <c r="E862" s="2">
        <f t="shared" si="39"/>
        <v>0</v>
      </c>
      <c r="F862" s="2">
        <f t="shared" si="40"/>
        <v>1</v>
      </c>
      <c r="G862" s="7">
        <f t="shared" si="41"/>
        <v>12.110186300153327</v>
      </c>
    </row>
    <row r="863" spans="1:7" ht="16" thickBot="1">
      <c r="A863" s="4">
        <v>856</v>
      </c>
      <c r="B863" s="4">
        <v>34.19771840468259</v>
      </c>
      <c r="C863" s="4">
        <v>22.51199272117903</v>
      </c>
      <c r="E863" s="2">
        <f t="shared" si="39"/>
        <v>1</v>
      </c>
      <c r="F863" s="2">
        <f t="shared" si="40"/>
        <v>0</v>
      </c>
      <c r="G863" s="7">
        <f t="shared" si="41"/>
        <v>11.685725683503559</v>
      </c>
    </row>
    <row r="864" spans="1:7" ht="16" thickBot="1">
      <c r="A864" s="4">
        <v>857</v>
      </c>
      <c r="B864" s="4">
        <v>20.859527231830597</v>
      </c>
      <c r="C864" s="4">
        <v>24.816904999933083</v>
      </c>
      <c r="E864" s="2">
        <f t="shared" si="39"/>
        <v>0</v>
      </c>
      <c r="F864" s="2">
        <f t="shared" si="40"/>
        <v>1</v>
      </c>
      <c r="G864" s="7">
        <f t="shared" si="41"/>
        <v>3.9573777681024858</v>
      </c>
    </row>
    <row r="865" spans="1:7" ht="16" thickBot="1">
      <c r="A865" s="4">
        <v>858</v>
      </c>
      <c r="B865" s="4">
        <v>32.384153083575455</v>
      </c>
      <c r="C865" s="4">
        <v>23.454744188065124</v>
      </c>
      <c r="E865" s="2">
        <f t="shared" si="39"/>
        <v>1</v>
      </c>
      <c r="F865" s="2">
        <f t="shared" si="40"/>
        <v>0</v>
      </c>
      <c r="G865" s="7">
        <f t="shared" si="41"/>
        <v>8.9294088955103312</v>
      </c>
    </row>
    <row r="866" spans="1:7" ht="16" thickBot="1">
      <c r="A866" s="4">
        <v>859</v>
      </c>
      <c r="B866" s="4">
        <v>24.131238860242963</v>
      </c>
      <c r="C866" s="4">
        <v>20.844985768688129</v>
      </c>
      <c r="E866" s="2">
        <f t="shared" si="39"/>
        <v>1</v>
      </c>
      <c r="F866" s="2">
        <f t="shared" si="40"/>
        <v>0</v>
      </c>
      <c r="G866" s="7">
        <f t="shared" si="41"/>
        <v>3.2862530915548334</v>
      </c>
    </row>
    <row r="867" spans="1:7" ht="16" thickBot="1">
      <c r="A867" s="4">
        <v>860</v>
      </c>
      <c r="B867" s="4">
        <v>23.794138066925591</v>
      </c>
      <c r="C867" s="4">
        <v>14.576204316024763</v>
      </c>
      <c r="E867" s="2">
        <f t="shared" si="39"/>
        <v>1</v>
      </c>
      <c r="F867" s="2">
        <f t="shared" si="40"/>
        <v>0</v>
      </c>
      <c r="G867" s="7">
        <f t="shared" si="41"/>
        <v>9.2179337509008281</v>
      </c>
    </row>
    <row r="868" spans="1:7" ht="16" thickBot="1">
      <c r="A868" s="4">
        <v>861</v>
      </c>
      <c r="B868" s="4">
        <v>17.855621124208483</v>
      </c>
      <c r="C868" s="4">
        <v>17.709652383033593</v>
      </c>
      <c r="E868" s="2">
        <f t="shared" si="39"/>
        <v>1</v>
      </c>
      <c r="F868" s="2">
        <f t="shared" si="40"/>
        <v>0</v>
      </c>
      <c r="G868" s="7">
        <f t="shared" si="41"/>
        <v>0.14596874117489023</v>
      </c>
    </row>
    <row r="869" spans="1:7" ht="16" thickBot="1">
      <c r="A869" s="4">
        <v>862</v>
      </c>
      <c r="B869" s="4">
        <v>32.061648901757131</v>
      </c>
      <c r="C869" s="4">
        <v>39.535274473693946</v>
      </c>
      <c r="E869" s="2">
        <f t="shared" si="39"/>
        <v>0</v>
      </c>
      <c r="F869" s="2">
        <f t="shared" si="40"/>
        <v>1</v>
      </c>
      <c r="G869" s="7">
        <f t="shared" si="41"/>
        <v>7.4736255719368145</v>
      </c>
    </row>
    <row r="870" spans="1:7" ht="16" thickBot="1">
      <c r="A870" s="4">
        <v>863</v>
      </c>
      <c r="B870" s="4">
        <v>24.970114229507065</v>
      </c>
      <c r="C870" s="4">
        <v>11.409919251219691</v>
      </c>
      <c r="E870" s="2">
        <f t="shared" si="39"/>
        <v>1</v>
      </c>
      <c r="F870" s="2">
        <f t="shared" si="40"/>
        <v>0</v>
      </c>
      <c r="G870" s="7">
        <f t="shared" si="41"/>
        <v>13.560194978287374</v>
      </c>
    </row>
    <row r="871" spans="1:7" ht="16" thickBot="1">
      <c r="A871" s="4">
        <v>864</v>
      </c>
      <c r="B871" s="4">
        <v>43.674083768250213</v>
      </c>
      <c r="C871" s="4">
        <v>19.634386317027129</v>
      </c>
      <c r="E871" s="2">
        <f t="shared" si="39"/>
        <v>1</v>
      </c>
      <c r="F871" s="2">
        <f t="shared" si="40"/>
        <v>0</v>
      </c>
      <c r="G871" s="7">
        <f t="shared" si="41"/>
        <v>24.039697451223084</v>
      </c>
    </row>
    <row r="872" spans="1:7" ht="16" thickBot="1">
      <c r="A872" s="4">
        <v>865</v>
      </c>
      <c r="B872" s="4">
        <v>20.959781259839463</v>
      </c>
      <c r="C872" s="4">
        <v>22.221795609880168</v>
      </c>
      <c r="E872" s="2">
        <f t="shared" si="39"/>
        <v>0</v>
      </c>
      <c r="F872" s="2">
        <f t="shared" si="40"/>
        <v>1</v>
      </c>
      <c r="G872" s="7">
        <f t="shared" si="41"/>
        <v>1.2620143500407046</v>
      </c>
    </row>
    <row r="873" spans="1:7" ht="16" thickBot="1">
      <c r="A873" s="4">
        <v>866</v>
      </c>
      <c r="B873" s="4">
        <v>23.484306422769251</v>
      </c>
      <c r="C873" s="4">
        <v>25.663176674950929</v>
      </c>
      <c r="E873" s="2">
        <f t="shared" si="39"/>
        <v>0</v>
      </c>
      <c r="F873" s="2">
        <f t="shared" si="40"/>
        <v>1</v>
      </c>
      <c r="G873" s="7">
        <f t="shared" si="41"/>
        <v>2.1788702521816781</v>
      </c>
    </row>
    <row r="874" spans="1:7" ht="16" thickBot="1">
      <c r="A874" s="4">
        <v>867</v>
      </c>
      <c r="B874" s="4">
        <v>24.429834595793452</v>
      </c>
      <c r="C874" s="4">
        <v>17.614001934375896</v>
      </c>
      <c r="E874" s="2">
        <f t="shared" si="39"/>
        <v>1</v>
      </c>
      <c r="F874" s="2">
        <f t="shared" si="40"/>
        <v>0</v>
      </c>
      <c r="G874" s="7">
        <f t="shared" si="41"/>
        <v>6.8158326614175557</v>
      </c>
    </row>
    <row r="875" spans="1:7" ht="16" thickBot="1">
      <c r="A875" s="4">
        <v>868</v>
      </c>
      <c r="B875" s="4">
        <v>15.757210074457364</v>
      </c>
      <c r="C875" s="4">
        <v>22.621674299036979</v>
      </c>
      <c r="E875" s="2">
        <f t="shared" si="39"/>
        <v>0</v>
      </c>
      <c r="F875" s="2">
        <f t="shared" si="40"/>
        <v>1</v>
      </c>
      <c r="G875" s="7">
        <f t="shared" si="41"/>
        <v>6.8644642245796152</v>
      </c>
    </row>
    <row r="876" spans="1:7" ht="16" thickBot="1">
      <c r="A876" s="4">
        <v>869</v>
      </c>
      <c r="B876" s="4">
        <v>13.698113911485109</v>
      </c>
      <c r="C876" s="4">
        <v>7.474326363218065</v>
      </c>
      <c r="E876" s="2">
        <f t="shared" si="39"/>
        <v>1</v>
      </c>
      <c r="F876" s="2">
        <f t="shared" si="40"/>
        <v>0</v>
      </c>
      <c r="G876" s="7">
        <f t="shared" si="41"/>
        <v>6.2237875482670439</v>
      </c>
    </row>
    <row r="877" spans="1:7" ht="16" thickBot="1">
      <c r="A877" s="4">
        <v>870</v>
      </c>
      <c r="B877" s="4">
        <v>17.922736650784731</v>
      </c>
      <c r="C877" s="4">
        <v>22.720508231765212</v>
      </c>
      <c r="E877" s="2">
        <f t="shared" si="39"/>
        <v>0</v>
      </c>
      <c r="F877" s="2">
        <f t="shared" si="40"/>
        <v>1</v>
      </c>
      <c r="G877" s="7">
        <f t="shared" si="41"/>
        <v>4.7977715809804806</v>
      </c>
    </row>
    <row r="878" spans="1:7" ht="16" thickBot="1">
      <c r="A878" s="4">
        <v>871</v>
      </c>
      <c r="B878" s="4">
        <v>16.497321548056995</v>
      </c>
      <c r="C878" s="4">
        <v>13.26858582176517</v>
      </c>
      <c r="E878" s="2">
        <f t="shared" si="39"/>
        <v>1</v>
      </c>
      <c r="F878" s="2">
        <f t="shared" si="40"/>
        <v>0</v>
      </c>
      <c r="G878" s="7">
        <f t="shared" si="41"/>
        <v>3.2287357262918253</v>
      </c>
    </row>
    <row r="879" spans="1:7" ht="16" thickBot="1">
      <c r="A879" s="4">
        <v>872</v>
      </c>
      <c r="B879" s="4">
        <v>24.168176466374504</v>
      </c>
      <c r="C879" s="4">
        <v>16.086546280431101</v>
      </c>
      <c r="E879" s="2">
        <f t="shared" si="39"/>
        <v>1</v>
      </c>
      <c r="F879" s="2">
        <f t="shared" si="40"/>
        <v>0</v>
      </c>
      <c r="G879" s="7">
        <f t="shared" si="41"/>
        <v>8.0816301859434034</v>
      </c>
    </row>
    <row r="880" spans="1:7" ht="16" thickBot="1">
      <c r="A880" s="4">
        <v>873</v>
      </c>
      <c r="B880" s="4">
        <v>16.486065447500195</v>
      </c>
      <c r="C880" s="4">
        <v>23.274928197245998</v>
      </c>
      <c r="E880" s="2">
        <f t="shared" si="39"/>
        <v>0</v>
      </c>
      <c r="F880" s="2">
        <f t="shared" si="40"/>
        <v>1</v>
      </c>
      <c r="G880" s="7">
        <f t="shared" si="41"/>
        <v>6.7888627497458032</v>
      </c>
    </row>
    <row r="881" spans="1:7" ht="16" thickBot="1">
      <c r="A881" s="4">
        <v>874</v>
      </c>
      <c r="B881" s="4">
        <v>26.543558905727618</v>
      </c>
      <c r="C881" s="4">
        <v>19.445675987326098</v>
      </c>
      <c r="E881" s="2">
        <f t="shared" si="39"/>
        <v>1</v>
      </c>
      <c r="F881" s="2">
        <f t="shared" si="40"/>
        <v>0</v>
      </c>
      <c r="G881" s="7">
        <f t="shared" si="41"/>
        <v>7.0978829184015204</v>
      </c>
    </row>
    <row r="882" spans="1:7" ht="16" thickBot="1">
      <c r="A882" s="4">
        <v>875</v>
      </c>
      <c r="B882" s="4">
        <v>27.506165207903564</v>
      </c>
      <c r="C882" s="4">
        <v>38.614487369447488</v>
      </c>
      <c r="E882" s="2">
        <f t="shared" si="39"/>
        <v>0</v>
      </c>
      <c r="F882" s="2">
        <f t="shared" si="40"/>
        <v>1</v>
      </c>
      <c r="G882" s="7">
        <f t="shared" si="41"/>
        <v>11.108322161543924</v>
      </c>
    </row>
    <row r="883" spans="1:7" ht="16" thickBot="1">
      <c r="A883" s="4">
        <v>876</v>
      </c>
      <c r="B883" s="4">
        <v>29.989415439975939</v>
      </c>
      <c r="C883" s="4">
        <v>16.101240206554735</v>
      </c>
      <c r="E883" s="2">
        <f t="shared" si="39"/>
        <v>1</v>
      </c>
      <c r="F883" s="2">
        <f t="shared" si="40"/>
        <v>0</v>
      </c>
      <c r="G883" s="7">
        <f t="shared" si="41"/>
        <v>13.888175233421205</v>
      </c>
    </row>
    <row r="884" spans="1:7" ht="16" thickBot="1">
      <c r="A884" s="4">
        <v>877</v>
      </c>
      <c r="B884" s="4">
        <v>17.940241113394123</v>
      </c>
      <c r="C884" s="4">
        <v>16.907926218092168</v>
      </c>
      <c r="E884" s="2">
        <f t="shared" si="39"/>
        <v>1</v>
      </c>
      <c r="F884" s="2">
        <f t="shared" si="40"/>
        <v>0</v>
      </c>
      <c r="G884" s="7">
        <f t="shared" si="41"/>
        <v>1.0323148953019547</v>
      </c>
    </row>
    <row r="885" spans="1:7" ht="16" thickBot="1">
      <c r="A885" s="4">
        <v>878</v>
      </c>
      <c r="B885" s="4">
        <v>40.684924967742873</v>
      </c>
      <c r="C885" s="4">
        <v>13.367771739612373</v>
      </c>
      <c r="E885" s="2">
        <f t="shared" si="39"/>
        <v>1</v>
      </c>
      <c r="F885" s="2">
        <f t="shared" si="40"/>
        <v>0</v>
      </c>
      <c r="G885" s="7">
        <f t="shared" si="41"/>
        <v>27.317153228130501</v>
      </c>
    </row>
    <row r="886" spans="1:7" ht="16" thickBot="1">
      <c r="A886" s="4">
        <v>879</v>
      </c>
      <c r="B886" s="4">
        <v>21.105945011819614</v>
      </c>
      <c r="C886" s="4">
        <v>23.443406270594167</v>
      </c>
      <c r="E886" s="2">
        <f t="shared" si="39"/>
        <v>0</v>
      </c>
      <c r="F886" s="2">
        <f t="shared" si="40"/>
        <v>1</v>
      </c>
      <c r="G886" s="7">
        <f t="shared" si="41"/>
        <v>2.3374612587745531</v>
      </c>
    </row>
    <row r="887" spans="1:7" ht="16" thickBot="1">
      <c r="A887" s="4">
        <v>880</v>
      </c>
      <c r="B887" s="4">
        <v>34.933331583063627</v>
      </c>
      <c r="C887" s="4">
        <v>30.228943542978129</v>
      </c>
      <c r="E887" s="2">
        <f t="shared" si="39"/>
        <v>1</v>
      </c>
      <c r="F887" s="2">
        <f t="shared" si="40"/>
        <v>0</v>
      </c>
      <c r="G887" s="7">
        <f t="shared" si="41"/>
        <v>4.7043880400854974</v>
      </c>
    </row>
    <row r="888" spans="1:7" ht="16" thickBot="1">
      <c r="A888" s="4">
        <v>881</v>
      </c>
      <c r="B888" s="4">
        <v>24.963727774593387</v>
      </c>
      <c r="C888" s="4">
        <v>16.200903144782746</v>
      </c>
      <c r="E888" s="2">
        <f t="shared" si="39"/>
        <v>1</v>
      </c>
      <c r="F888" s="2">
        <f t="shared" si="40"/>
        <v>0</v>
      </c>
      <c r="G888" s="7">
        <f t="shared" si="41"/>
        <v>8.7628246298106411</v>
      </c>
    </row>
    <row r="889" spans="1:7" ht="16" thickBot="1">
      <c r="A889" s="4">
        <v>882</v>
      </c>
      <c r="B889" s="4">
        <v>21.379209329552609</v>
      </c>
      <c r="C889" s="4">
        <v>18.668332729895017</v>
      </c>
      <c r="E889" s="2">
        <f t="shared" si="39"/>
        <v>1</v>
      </c>
      <c r="F889" s="2">
        <f t="shared" si="40"/>
        <v>0</v>
      </c>
      <c r="G889" s="7">
        <f t="shared" si="41"/>
        <v>2.7108765996575919</v>
      </c>
    </row>
    <row r="890" spans="1:7" ht="16" thickBot="1">
      <c r="A890" s="4">
        <v>883</v>
      </c>
      <c r="B890" s="4">
        <v>23.270359324836519</v>
      </c>
      <c r="C890" s="4">
        <v>19.186290609061658</v>
      </c>
      <c r="E890" s="2">
        <f t="shared" si="39"/>
        <v>1</v>
      </c>
      <c r="F890" s="2">
        <f t="shared" si="40"/>
        <v>0</v>
      </c>
      <c r="G890" s="7">
        <f t="shared" si="41"/>
        <v>4.0840687157748619</v>
      </c>
    </row>
    <row r="891" spans="1:7" ht="16" thickBot="1">
      <c r="A891" s="4">
        <v>884</v>
      </c>
      <c r="B891" s="4">
        <v>10.497460243960619</v>
      </c>
      <c r="C891" s="4">
        <v>34.603170082867543</v>
      </c>
      <c r="E891" s="2">
        <f t="shared" si="39"/>
        <v>0</v>
      </c>
      <c r="F891" s="2">
        <f t="shared" si="40"/>
        <v>1</v>
      </c>
      <c r="G891" s="7">
        <f t="shared" si="41"/>
        <v>24.105709838906925</v>
      </c>
    </row>
    <row r="892" spans="1:7" ht="16" thickBot="1">
      <c r="A892" s="4">
        <v>885</v>
      </c>
      <c r="B892" s="4">
        <v>18.308174279421529</v>
      </c>
      <c r="C892" s="4">
        <v>18.245583051920015</v>
      </c>
      <c r="E892" s="2">
        <f t="shared" si="39"/>
        <v>1</v>
      </c>
      <c r="F892" s="2">
        <f t="shared" si="40"/>
        <v>0</v>
      </c>
      <c r="G892" s="7">
        <f t="shared" si="41"/>
        <v>6.2591227501513913E-2</v>
      </c>
    </row>
    <row r="893" spans="1:7" ht="16" thickBot="1">
      <c r="A893" s="4">
        <v>886</v>
      </c>
      <c r="B893" s="4">
        <v>18.890026924067566</v>
      </c>
      <c r="C893" s="4">
        <v>21.547604176136844</v>
      </c>
      <c r="E893" s="2">
        <f t="shared" si="39"/>
        <v>0</v>
      </c>
      <c r="F893" s="2">
        <f t="shared" si="40"/>
        <v>1</v>
      </c>
      <c r="G893" s="7">
        <f t="shared" si="41"/>
        <v>2.6575772520692773</v>
      </c>
    </row>
    <row r="894" spans="1:7" ht="16" thickBot="1">
      <c r="A894" s="4">
        <v>887</v>
      </c>
      <c r="B894" s="4">
        <v>25.756922354419849</v>
      </c>
      <c r="C894" s="4">
        <v>22.12046313038347</v>
      </c>
      <c r="E894" s="2">
        <f t="shared" si="39"/>
        <v>1</v>
      </c>
      <c r="F894" s="2">
        <f t="shared" si="40"/>
        <v>0</v>
      </c>
      <c r="G894" s="7">
        <f t="shared" si="41"/>
        <v>3.6364592240363791</v>
      </c>
    </row>
    <row r="895" spans="1:7" ht="16" thickBot="1">
      <c r="A895" s="4">
        <v>888</v>
      </c>
      <c r="B895" s="4">
        <v>20.566389290606324</v>
      </c>
      <c r="C895" s="4">
        <v>30.109145590616752</v>
      </c>
      <c r="E895" s="2">
        <f t="shared" si="39"/>
        <v>0</v>
      </c>
      <c r="F895" s="2">
        <f t="shared" si="40"/>
        <v>1</v>
      </c>
      <c r="G895" s="7">
        <f t="shared" si="41"/>
        <v>9.5427563000104279</v>
      </c>
    </row>
    <row r="896" spans="1:7" ht="16" thickBot="1">
      <c r="A896" s="4">
        <v>889</v>
      </c>
      <c r="B896" s="4">
        <v>23.901899017884904</v>
      </c>
      <c r="C896" s="4">
        <v>17.976244197269832</v>
      </c>
      <c r="E896" s="2">
        <f t="shared" si="39"/>
        <v>1</v>
      </c>
      <c r="F896" s="2">
        <f t="shared" si="40"/>
        <v>0</v>
      </c>
      <c r="G896" s="7">
        <f t="shared" si="41"/>
        <v>5.9256548206150725</v>
      </c>
    </row>
    <row r="897" spans="1:7" ht="16" thickBot="1">
      <c r="A897" s="4">
        <v>890</v>
      </c>
      <c r="B897" s="4">
        <v>25.149619542008939</v>
      </c>
      <c r="C897" s="4">
        <v>23.873417904012733</v>
      </c>
      <c r="E897" s="2">
        <f t="shared" si="39"/>
        <v>1</v>
      </c>
      <c r="F897" s="2">
        <f t="shared" si="40"/>
        <v>0</v>
      </c>
      <c r="G897" s="7">
        <f t="shared" si="41"/>
        <v>1.2762016379962056</v>
      </c>
    </row>
    <row r="898" spans="1:7" ht="16" thickBot="1">
      <c r="A898" s="4">
        <v>891</v>
      </c>
      <c r="B898" s="4">
        <v>7.4324345324765737</v>
      </c>
      <c r="C898" s="4">
        <v>22.130838381877375</v>
      </c>
      <c r="E898" s="2">
        <f t="shared" si="39"/>
        <v>0</v>
      </c>
      <c r="F898" s="2">
        <f t="shared" si="40"/>
        <v>1</v>
      </c>
      <c r="G898" s="7">
        <f t="shared" si="41"/>
        <v>14.698403849400801</v>
      </c>
    </row>
    <row r="899" spans="1:7" ht="16" thickBot="1">
      <c r="A899" s="4">
        <v>892</v>
      </c>
      <c r="B899" s="4">
        <v>22.16159966629905</v>
      </c>
      <c r="C899" s="4">
        <v>27.546790332226511</v>
      </c>
      <c r="E899" s="2">
        <f t="shared" si="39"/>
        <v>0</v>
      </c>
      <c r="F899" s="2">
        <f t="shared" si="40"/>
        <v>1</v>
      </c>
      <c r="G899" s="7">
        <f t="shared" si="41"/>
        <v>5.3851906659274604</v>
      </c>
    </row>
    <row r="900" spans="1:7" ht="16" thickBot="1">
      <c r="A900" s="4">
        <v>893</v>
      </c>
      <c r="B900" s="4">
        <v>27.205260806638183</v>
      </c>
      <c r="C900" s="4">
        <v>13.467717221523582</v>
      </c>
      <c r="E900" s="2">
        <f t="shared" si="39"/>
        <v>1</v>
      </c>
      <c r="F900" s="2">
        <f t="shared" si="40"/>
        <v>0</v>
      </c>
      <c r="G900" s="7">
        <f t="shared" si="41"/>
        <v>13.737543585114601</v>
      </c>
    </row>
    <row r="901" spans="1:7" ht="16" thickBot="1">
      <c r="A901" s="4">
        <v>894</v>
      </c>
      <c r="B901" s="4">
        <v>16.196508783834563</v>
      </c>
      <c r="C901" s="4">
        <v>33.979312844823774</v>
      </c>
      <c r="E901" s="2">
        <f t="shared" si="39"/>
        <v>0</v>
      </c>
      <c r="F901" s="2">
        <f t="shared" si="40"/>
        <v>1</v>
      </c>
      <c r="G901" s="7">
        <f t="shared" si="41"/>
        <v>17.782804060989211</v>
      </c>
    </row>
    <row r="902" spans="1:7" ht="16" thickBot="1">
      <c r="A902" s="4">
        <v>895</v>
      </c>
      <c r="B902" s="4">
        <v>24.489867120444604</v>
      </c>
      <c r="C902" s="4">
        <v>27.655830073648563</v>
      </c>
      <c r="E902" s="2">
        <f t="shared" si="39"/>
        <v>0</v>
      </c>
      <c r="F902" s="2">
        <f t="shared" si="40"/>
        <v>1</v>
      </c>
      <c r="G902" s="7">
        <f t="shared" si="41"/>
        <v>3.1659629532039588</v>
      </c>
    </row>
    <row r="903" spans="1:7" ht="16" thickBot="1">
      <c r="A903" s="4">
        <v>896</v>
      </c>
      <c r="B903" s="4">
        <v>32.514734862861573</v>
      </c>
      <c r="C903" s="4">
        <v>27.495796797391517</v>
      </c>
      <c r="E903" s="2">
        <f t="shared" si="39"/>
        <v>1</v>
      </c>
      <c r="F903" s="2">
        <f t="shared" si="40"/>
        <v>0</v>
      </c>
      <c r="G903" s="7">
        <f t="shared" si="41"/>
        <v>5.0189380654700564</v>
      </c>
    </row>
    <row r="904" spans="1:7" ht="16" thickBot="1">
      <c r="A904" s="4">
        <v>897</v>
      </c>
      <c r="B904" s="4">
        <v>21.598094884244503</v>
      </c>
      <c r="C904" s="4">
        <v>18.620478252338245</v>
      </c>
      <c r="E904" s="2">
        <f t="shared" ref="E904:E967" si="42">IF(B904&gt;C904, 1, 0)</f>
        <v>1</v>
      </c>
      <c r="F904" s="2">
        <f t="shared" ref="F904:F967" si="43">IF(B904&lt;C904, 1, 0)</f>
        <v>0</v>
      </c>
      <c r="G904" s="7">
        <f t="shared" ref="G904:G967" si="44">IF(B904&gt;C904,B904-C904,C904-B904)</f>
        <v>2.9776166319062582</v>
      </c>
    </row>
    <row r="905" spans="1:7" ht="16" thickBot="1">
      <c r="A905" s="4">
        <v>898</v>
      </c>
      <c r="B905" s="4">
        <v>22.876322050958962</v>
      </c>
      <c r="C905" s="4">
        <v>27.059587002518846</v>
      </c>
      <c r="E905" s="2">
        <f t="shared" si="42"/>
        <v>0</v>
      </c>
      <c r="F905" s="2">
        <f t="shared" si="43"/>
        <v>1</v>
      </c>
      <c r="G905" s="7">
        <f t="shared" si="44"/>
        <v>4.1832649515598845</v>
      </c>
    </row>
    <row r="906" spans="1:7" ht="16" thickBot="1">
      <c r="A906" s="4">
        <v>899</v>
      </c>
      <c r="B906" s="4">
        <v>25.807775661334624</v>
      </c>
      <c r="C906" s="4">
        <v>24.419898456247264</v>
      </c>
      <c r="E906" s="2">
        <f t="shared" si="42"/>
        <v>1</v>
      </c>
      <c r="F906" s="2">
        <f t="shared" si="43"/>
        <v>0</v>
      </c>
      <c r="G906" s="7">
        <f t="shared" si="44"/>
        <v>1.38787720508736</v>
      </c>
    </row>
    <row r="907" spans="1:7" ht="16" thickBot="1">
      <c r="A907" s="4">
        <v>900</v>
      </c>
      <c r="B907" s="4">
        <v>9.6478344130434035</v>
      </c>
      <c r="C907" s="4">
        <v>17.072507306998485</v>
      </c>
      <c r="E907" s="2">
        <f t="shared" si="42"/>
        <v>0</v>
      </c>
      <c r="F907" s="2">
        <f t="shared" si="43"/>
        <v>1</v>
      </c>
      <c r="G907" s="7">
        <f t="shared" si="44"/>
        <v>7.4246728939550817</v>
      </c>
    </row>
    <row r="908" spans="1:7" ht="16" thickBot="1">
      <c r="A908" s="4">
        <v>901</v>
      </c>
      <c r="B908" s="4">
        <v>23.464549559125615</v>
      </c>
      <c r="C908" s="4">
        <v>27.673245463669392</v>
      </c>
      <c r="E908" s="2">
        <f t="shared" si="42"/>
        <v>0</v>
      </c>
      <c r="F908" s="2">
        <f t="shared" si="43"/>
        <v>1</v>
      </c>
      <c r="G908" s="7">
        <f t="shared" si="44"/>
        <v>4.2086959045437773</v>
      </c>
    </row>
    <row r="909" spans="1:7" ht="16" thickBot="1">
      <c r="A909" s="4">
        <v>902</v>
      </c>
      <c r="B909" s="4">
        <v>14.968683266374894</v>
      </c>
      <c r="C909" s="4">
        <v>35.233300161757597</v>
      </c>
      <c r="E909" s="2">
        <f t="shared" si="42"/>
        <v>0</v>
      </c>
      <c r="F909" s="2">
        <f t="shared" si="43"/>
        <v>1</v>
      </c>
      <c r="G909" s="7">
        <f t="shared" si="44"/>
        <v>20.264616895382702</v>
      </c>
    </row>
    <row r="910" spans="1:7" ht="16" thickBot="1">
      <c r="A910" s="4">
        <v>903</v>
      </c>
      <c r="B910" s="4">
        <v>22.329395978353091</v>
      </c>
      <c r="C910" s="4">
        <v>16.626017670652736</v>
      </c>
      <c r="E910" s="2">
        <f t="shared" si="42"/>
        <v>1</v>
      </c>
      <c r="F910" s="2">
        <f t="shared" si="43"/>
        <v>0</v>
      </c>
      <c r="G910" s="7">
        <f t="shared" si="44"/>
        <v>5.7033783077003548</v>
      </c>
    </row>
    <row r="911" spans="1:7" ht="16" thickBot="1">
      <c r="A911" s="4">
        <v>904</v>
      </c>
      <c r="B911" s="4">
        <v>29.887484329034539</v>
      </c>
      <c r="C911" s="4">
        <v>26.570779969376183</v>
      </c>
      <c r="E911" s="2">
        <f t="shared" si="42"/>
        <v>1</v>
      </c>
      <c r="F911" s="2">
        <f t="shared" si="43"/>
        <v>0</v>
      </c>
      <c r="G911" s="7">
        <f t="shared" si="44"/>
        <v>3.3167043596583561</v>
      </c>
    </row>
    <row r="912" spans="1:7" ht="16" thickBot="1">
      <c r="A912" s="4">
        <v>905</v>
      </c>
      <c r="B912" s="4">
        <v>13.905439730496056</v>
      </c>
      <c r="C912" s="4">
        <v>31.799521896032932</v>
      </c>
      <c r="E912" s="2">
        <f t="shared" si="42"/>
        <v>0</v>
      </c>
      <c r="F912" s="2">
        <f t="shared" si="43"/>
        <v>1</v>
      </c>
      <c r="G912" s="7">
        <f t="shared" si="44"/>
        <v>17.894082165536876</v>
      </c>
    </row>
    <row r="913" spans="1:7" ht="16" thickBot="1">
      <c r="A913" s="4">
        <v>906</v>
      </c>
      <c r="B913" s="4">
        <v>32.415589970970295</v>
      </c>
      <c r="C913" s="4">
        <v>33.820111089530734</v>
      </c>
      <c r="E913" s="2">
        <f t="shared" si="42"/>
        <v>0</v>
      </c>
      <c r="F913" s="2">
        <f t="shared" si="43"/>
        <v>1</v>
      </c>
      <c r="G913" s="7">
        <f t="shared" si="44"/>
        <v>1.4045211185604387</v>
      </c>
    </row>
    <row r="914" spans="1:7" ht="16" thickBot="1">
      <c r="A914" s="4">
        <v>907</v>
      </c>
      <c r="B914" s="4">
        <v>20.522037364779703</v>
      </c>
      <c r="C914" s="4">
        <v>10.221783556451433</v>
      </c>
      <c r="E914" s="2">
        <f t="shared" si="42"/>
        <v>1</v>
      </c>
      <c r="F914" s="2">
        <f t="shared" si="43"/>
        <v>0</v>
      </c>
      <c r="G914" s="7">
        <f t="shared" si="44"/>
        <v>10.30025380832827</v>
      </c>
    </row>
    <row r="915" spans="1:7" ht="16" thickBot="1">
      <c r="A915" s="4">
        <v>908</v>
      </c>
      <c r="B915" s="4">
        <v>24.19071893726726</v>
      </c>
      <c r="C915" s="4">
        <v>17.409586108466897</v>
      </c>
      <c r="E915" s="2">
        <f t="shared" si="42"/>
        <v>1</v>
      </c>
      <c r="F915" s="2">
        <f t="shared" si="43"/>
        <v>0</v>
      </c>
      <c r="G915" s="7">
        <f t="shared" si="44"/>
        <v>6.7811328288003629</v>
      </c>
    </row>
    <row r="916" spans="1:7" ht="16" thickBot="1">
      <c r="A916" s="4">
        <v>909</v>
      </c>
      <c r="B916" s="4">
        <v>20.544273478070394</v>
      </c>
      <c r="C916" s="4">
        <v>21.674150301120083</v>
      </c>
      <c r="E916" s="2">
        <f t="shared" si="42"/>
        <v>0</v>
      </c>
      <c r="F916" s="2">
        <f t="shared" si="43"/>
        <v>1</v>
      </c>
      <c r="G916" s="7">
        <f t="shared" si="44"/>
        <v>1.1298768230496883</v>
      </c>
    </row>
    <row r="917" spans="1:7" ht="16" thickBot="1">
      <c r="A917" s="4">
        <v>910</v>
      </c>
      <c r="B917" s="4">
        <v>25.241382031053217</v>
      </c>
      <c r="C917" s="4">
        <v>36.07793257406454</v>
      </c>
      <c r="E917" s="2">
        <f t="shared" si="42"/>
        <v>0</v>
      </c>
      <c r="F917" s="2">
        <f t="shared" si="43"/>
        <v>1</v>
      </c>
      <c r="G917" s="7">
        <f t="shared" si="44"/>
        <v>10.836550543011324</v>
      </c>
    </row>
    <row r="918" spans="1:7" ht="16" thickBot="1">
      <c r="A918" s="4">
        <v>911</v>
      </c>
      <c r="B918" s="4">
        <v>27.189026293268238</v>
      </c>
      <c r="C918" s="4">
        <v>22.202260262414683</v>
      </c>
      <c r="E918" s="2">
        <f t="shared" si="42"/>
        <v>1</v>
      </c>
      <c r="F918" s="2">
        <f t="shared" si="43"/>
        <v>0</v>
      </c>
      <c r="G918" s="7">
        <f t="shared" si="44"/>
        <v>4.9867660308535555</v>
      </c>
    </row>
    <row r="919" spans="1:7" ht="16" thickBot="1">
      <c r="A919" s="4">
        <v>912</v>
      </c>
      <c r="B919" s="4">
        <v>13.608002075077998</v>
      </c>
      <c r="C919" s="4">
        <v>21.745679368962534</v>
      </c>
      <c r="E919" s="2">
        <f t="shared" si="42"/>
        <v>0</v>
      </c>
      <c r="F919" s="2">
        <f t="shared" si="43"/>
        <v>1</v>
      </c>
      <c r="G919" s="7">
        <f t="shared" si="44"/>
        <v>8.1376772938845363</v>
      </c>
    </row>
    <row r="920" spans="1:7" ht="16" thickBot="1">
      <c r="A920" s="4">
        <v>913</v>
      </c>
      <c r="B920" s="4">
        <v>29.916537432192776</v>
      </c>
      <c r="C920" s="4">
        <v>24.16950726670763</v>
      </c>
      <c r="E920" s="2">
        <f t="shared" si="42"/>
        <v>1</v>
      </c>
      <c r="F920" s="2">
        <f t="shared" si="43"/>
        <v>0</v>
      </c>
      <c r="G920" s="7">
        <f t="shared" si="44"/>
        <v>5.7470301654851461</v>
      </c>
    </row>
    <row r="921" spans="1:7" ht="16" thickBot="1">
      <c r="A921" s="4">
        <v>914</v>
      </c>
      <c r="B921" s="4">
        <v>38.322703696766794</v>
      </c>
      <c r="C921" s="4">
        <v>19.861413517825834</v>
      </c>
      <c r="E921" s="2">
        <f t="shared" si="42"/>
        <v>1</v>
      </c>
      <c r="F921" s="2">
        <f t="shared" si="43"/>
        <v>0</v>
      </c>
      <c r="G921" s="7">
        <f t="shared" si="44"/>
        <v>18.46129017894096</v>
      </c>
    </row>
    <row r="922" spans="1:7" ht="16" thickBot="1">
      <c r="A922" s="4">
        <v>915</v>
      </c>
      <c r="B922" s="4">
        <v>23.344805566756133</v>
      </c>
      <c r="C922" s="4">
        <v>16.423578622063086</v>
      </c>
      <c r="E922" s="2">
        <f t="shared" si="42"/>
        <v>1</v>
      </c>
      <c r="F922" s="2">
        <f t="shared" si="43"/>
        <v>0</v>
      </c>
      <c r="G922" s="7">
        <f t="shared" si="44"/>
        <v>6.9212269446930463</v>
      </c>
    </row>
    <row r="923" spans="1:7" ht="16" thickBot="1">
      <c r="A923" s="4">
        <v>916</v>
      </c>
      <c r="B923" s="4">
        <v>20.476828086223403</v>
      </c>
      <c r="C923" s="4">
        <v>20.387654641340301</v>
      </c>
      <c r="E923" s="2">
        <f t="shared" si="42"/>
        <v>1</v>
      </c>
      <c r="F923" s="2">
        <f t="shared" si="43"/>
        <v>0</v>
      </c>
      <c r="G923" s="7">
        <f t="shared" si="44"/>
        <v>8.9173444883101638E-2</v>
      </c>
    </row>
    <row r="924" spans="1:7" ht="16" thickBot="1">
      <c r="A924" s="4">
        <v>917</v>
      </c>
      <c r="B924" s="4">
        <v>26.482275294864209</v>
      </c>
      <c r="C924" s="4">
        <v>22.090780563453261</v>
      </c>
      <c r="E924" s="2">
        <f t="shared" si="42"/>
        <v>1</v>
      </c>
      <c r="F924" s="2">
        <f t="shared" si="43"/>
        <v>0</v>
      </c>
      <c r="G924" s="7">
        <f t="shared" si="44"/>
        <v>4.3914947314109476</v>
      </c>
    </row>
    <row r="925" spans="1:7" ht="16" thickBot="1">
      <c r="A925" s="4">
        <v>918</v>
      </c>
      <c r="B925" s="4">
        <v>37.259880807461187</v>
      </c>
      <c r="C925" s="4">
        <v>22.924940405649355</v>
      </c>
      <c r="E925" s="2">
        <f t="shared" si="42"/>
        <v>1</v>
      </c>
      <c r="F925" s="2">
        <f t="shared" si="43"/>
        <v>0</v>
      </c>
      <c r="G925" s="7">
        <f t="shared" si="44"/>
        <v>14.334940401811831</v>
      </c>
    </row>
    <row r="926" spans="1:7" ht="16" thickBot="1">
      <c r="A926" s="4">
        <v>919</v>
      </c>
      <c r="B926" s="4">
        <v>19.471837792597778</v>
      </c>
      <c r="C926" s="4">
        <v>26.959118270243838</v>
      </c>
      <c r="E926" s="2">
        <f t="shared" si="42"/>
        <v>0</v>
      </c>
      <c r="F926" s="2">
        <f t="shared" si="43"/>
        <v>1</v>
      </c>
      <c r="G926" s="7">
        <f t="shared" si="44"/>
        <v>7.4872804776460598</v>
      </c>
    </row>
    <row r="927" spans="1:7" ht="16" thickBot="1">
      <c r="A927" s="4">
        <v>920</v>
      </c>
      <c r="B927" s="4">
        <v>18.346480203302107</v>
      </c>
      <c r="C927" s="4">
        <v>26.128575509689632</v>
      </c>
      <c r="E927" s="2">
        <f t="shared" si="42"/>
        <v>0</v>
      </c>
      <c r="F927" s="2">
        <f t="shared" si="43"/>
        <v>1</v>
      </c>
      <c r="G927" s="7">
        <f t="shared" si="44"/>
        <v>7.7820953063875251</v>
      </c>
    </row>
    <row r="928" spans="1:7" ht="16" thickBot="1">
      <c r="A928" s="4">
        <v>921</v>
      </c>
      <c r="B928" s="4">
        <v>28.968225258939782</v>
      </c>
      <c r="C928" s="4">
        <v>20.684164579041674</v>
      </c>
      <c r="E928" s="2">
        <f t="shared" si="42"/>
        <v>1</v>
      </c>
      <c r="F928" s="2">
        <f t="shared" si="43"/>
        <v>0</v>
      </c>
      <c r="G928" s="7">
        <f t="shared" si="44"/>
        <v>8.2840606798981078</v>
      </c>
    </row>
    <row r="929" spans="1:7" ht="16" thickBot="1">
      <c r="A929" s="4">
        <v>922</v>
      </c>
      <c r="B929" s="4">
        <v>27.729047138851325</v>
      </c>
      <c r="C929" s="4">
        <v>28.87428965829567</v>
      </c>
      <c r="E929" s="2">
        <f t="shared" si="42"/>
        <v>0</v>
      </c>
      <c r="F929" s="2">
        <f t="shared" si="43"/>
        <v>1</v>
      </c>
      <c r="G929" s="7">
        <f t="shared" si="44"/>
        <v>1.145242519444345</v>
      </c>
    </row>
    <row r="930" spans="1:7" ht="16" thickBot="1">
      <c r="A930" s="4">
        <v>923</v>
      </c>
      <c r="B930" s="4">
        <v>19.851264679318579</v>
      </c>
      <c r="C930" s="4">
        <v>35.633437016155582</v>
      </c>
      <c r="E930" s="2">
        <f t="shared" si="42"/>
        <v>0</v>
      </c>
      <c r="F930" s="2">
        <f t="shared" si="43"/>
        <v>1</v>
      </c>
      <c r="G930" s="7">
        <f t="shared" si="44"/>
        <v>15.782172336837004</v>
      </c>
    </row>
    <row r="931" spans="1:7" ht="16" thickBot="1">
      <c r="A931" s="4">
        <v>924</v>
      </c>
      <c r="B931" s="4">
        <v>22.233102119611143</v>
      </c>
      <c r="C931" s="4">
        <v>17.927423465584582</v>
      </c>
      <c r="E931" s="2">
        <f t="shared" si="42"/>
        <v>1</v>
      </c>
      <c r="F931" s="2">
        <f t="shared" si="43"/>
        <v>0</v>
      </c>
      <c r="G931" s="7">
        <f t="shared" si="44"/>
        <v>4.3056786540265612</v>
      </c>
    </row>
    <row r="932" spans="1:7" ht="16" thickBot="1">
      <c r="A932" s="4">
        <v>925</v>
      </c>
      <c r="B932" s="4">
        <v>21.559455879438239</v>
      </c>
      <c r="C932" s="4">
        <v>26.641359944703595</v>
      </c>
      <c r="E932" s="2">
        <f t="shared" si="42"/>
        <v>0</v>
      </c>
      <c r="F932" s="2">
        <f t="shared" si="43"/>
        <v>1</v>
      </c>
      <c r="G932" s="7">
        <f t="shared" si="44"/>
        <v>5.0819040652653555</v>
      </c>
    </row>
    <row r="933" spans="1:7" ht="16" thickBot="1">
      <c r="A933" s="4">
        <v>926</v>
      </c>
      <c r="B933" s="4">
        <v>21.414957601331231</v>
      </c>
      <c r="C933" s="4">
        <v>23.745879806211551</v>
      </c>
      <c r="E933" s="2">
        <f t="shared" si="42"/>
        <v>0</v>
      </c>
      <c r="F933" s="2">
        <f t="shared" si="43"/>
        <v>1</v>
      </c>
      <c r="G933" s="7">
        <f t="shared" si="44"/>
        <v>2.33092220488032</v>
      </c>
    </row>
    <row r="934" spans="1:7" ht="16" thickBot="1">
      <c r="A934" s="4">
        <v>927</v>
      </c>
      <c r="B934" s="4">
        <v>15.01850350649498</v>
      </c>
      <c r="C934" s="4">
        <v>28.344554875009671</v>
      </c>
      <c r="E934" s="2">
        <f t="shared" si="42"/>
        <v>0</v>
      </c>
      <c r="F934" s="2">
        <f t="shared" si="43"/>
        <v>1</v>
      </c>
      <c r="G934" s="7">
        <f t="shared" si="44"/>
        <v>13.32605136851469</v>
      </c>
    </row>
    <row r="935" spans="1:7" ht="16" thickBot="1">
      <c r="A935" s="4">
        <v>928</v>
      </c>
      <c r="B935" s="4">
        <v>29.437889420585442</v>
      </c>
      <c r="C935" s="4">
        <v>22.638604867599742</v>
      </c>
      <c r="E935" s="2">
        <f t="shared" si="42"/>
        <v>1</v>
      </c>
      <c r="F935" s="2">
        <f t="shared" si="43"/>
        <v>0</v>
      </c>
      <c r="G935" s="7">
        <f t="shared" si="44"/>
        <v>6.7992845529857</v>
      </c>
    </row>
    <row r="936" spans="1:7" ht="16" thickBot="1">
      <c r="A936" s="4">
        <v>929</v>
      </c>
      <c r="B936" s="4">
        <v>27.991945468010336</v>
      </c>
      <c r="C936" s="4">
        <v>31.010290006346505</v>
      </c>
      <c r="E936" s="2">
        <f t="shared" si="42"/>
        <v>0</v>
      </c>
      <c r="F936" s="2">
        <f t="shared" si="43"/>
        <v>1</v>
      </c>
      <c r="G936" s="7">
        <f t="shared" si="44"/>
        <v>3.0183445383361693</v>
      </c>
    </row>
    <row r="937" spans="1:7" ht="16" thickBot="1">
      <c r="A937" s="4">
        <v>930</v>
      </c>
      <c r="B937" s="4">
        <v>21.714765930319349</v>
      </c>
      <c r="C937" s="4">
        <v>18.492843230405747</v>
      </c>
      <c r="E937" s="2">
        <f t="shared" si="42"/>
        <v>1</v>
      </c>
      <c r="F937" s="2">
        <f t="shared" si="43"/>
        <v>0</v>
      </c>
      <c r="G937" s="7">
        <f t="shared" si="44"/>
        <v>3.2219226999136019</v>
      </c>
    </row>
    <row r="938" spans="1:7" ht="16" thickBot="1">
      <c r="A938" s="4">
        <v>931</v>
      </c>
      <c r="B938" s="4">
        <v>27.689659875230653</v>
      </c>
      <c r="C938" s="4">
        <v>27.230869086270154</v>
      </c>
      <c r="E938" s="2">
        <f t="shared" si="42"/>
        <v>1</v>
      </c>
      <c r="F938" s="2">
        <f t="shared" si="43"/>
        <v>0</v>
      </c>
      <c r="G938" s="7">
        <f t="shared" si="44"/>
        <v>0.45879078896049919</v>
      </c>
    </row>
    <row r="939" spans="1:7" ht="16" thickBot="1">
      <c r="A939" s="4">
        <v>932</v>
      </c>
      <c r="B939" s="4">
        <v>14.356876756342627</v>
      </c>
      <c r="C939" s="4">
        <v>27.868902633269595</v>
      </c>
      <c r="E939" s="2">
        <f t="shared" si="42"/>
        <v>0</v>
      </c>
      <c r="F939" s="2">
        <f t="shared" si="43"/>
        <v>1</v>
      </c>
      <c r="G939" s="7">
        <f t="shared" si="44"/>
        <v>13.512025876926968</v>
      </c>
    </row>
    <row r="940" spans="1:7" ht="16" thickBot="1">
      <c r="A940" s="4">
        <v>933</v>
      </c>
      <c r="B940" s="4">
        <v>33.557886824158629</v>
      </c>
      <c r="C940" s="4">
        <v>31.254083731562908</v>
      </c>
      <c r="E940" s="2">
        <f t="shared" si="42"/>
        <v>1</v>
      </c>
      <c r="F940" s="2">
        <f t="shared" si="43"/>
        <v>0</v>
      </c>
      <c r="G940" s="7">
        <f t="shared" si="44"/>
        <v>2.3038030925957216</v>
      </c>
    </row>
    <row r="941" spans="1:7" ht="16" thickBot="1">
      <c r="A941" s="4">
        <v>934</v>
      </c>
      <c r="B941" s="4">
        <v>15.712651818683295</v>
      </c>
      <c r="C941" s="4">
        <v>21.554203167656844</v>
      </c>
      <c r="E941" s="2">
        <f t="shared" si="42"/>
        <v>0</v>
      </c>
      <c r="F941" s="2">
        <f t="shared" si="43"/>
        <v>1</v>
      </c>
      <c r="G941" s="7">
        <f t="shared" si="44"/>
        <v>5.8415513489735496</v>
      </c>
    </row>
    <row r="942" spans="1:7" ht="16" thickBot="1">
      <c r="A942" s="4">
        <v>935</v>
      </c>
      <c r="B942" s="4">
        <v>12.794798259908289</v>
      </c>
      <c r="C942" s="4">
        <v>8.5497820340673893</v>
      </c>
      <c r="E942" s="2">
        <f t="shared" si="42"/>
        <v>1</v>
      </c>
      <c r="F942" s="2">
        <f t="shared" si="43"/>
        <v>0</v>
      </c>
      <c r="G942" s="7">
        <f t="shared" si="44"/>
        <v>4.2450162258408994</v>
      </c>
    </row>
    <row r="943" spans="1:7" ht="16" thickBot="1">
      <c r="A943" s="4">
        <v>936</v>
      </c>
      <c r="B943" s="4">
        <v>19.259693231252555</v>
      </c>
      <c r="C943" s="4">
        <v>18.952373485166163</v>
      </c>
      <c r="E943" s="2">
        <f t="shared" si="42"/>
        <v>1</v>
      </c>
      <c r="F943" s="2">
        <f t="shared" si="43"/>
        <v>0</v>
      </c>
      <c r="G943" s="7">
        <f t="shared" si="44"/>
        <v>0.30731974608639234</v>
      </c>
    </row>
    <row r="944" spans="1:7" ht="16" thickBot="1">
      <c r="A944" s="4">
        <v>937</v>
      </c>
      <c r="B944" s="4">
        <v>13.850223279194919</v>
      </c>
      <c r="C944" s="4">
        <v>19.403299978245414</v>
      </c>
      <c r="E944" s="2">
        <f t="shared" si="42"/>
        <v>0</v>
      </c>
      <c r="F944" s="2">
        <f t="shared" si="43"/>
        <v>1</v>
      </c>
      <c r="G944" s="7">
        <f t="shared" si="44"/>
        <v>5.5530766990504947</v>
      </c>
    </row>
    <row r="945" spans="1:7" ht="16" thickBot="1">
      <c r="A945" s="4">
        <v>938</v>
      </c>
      <c r="B945" s="4">
        <v>29.899906263348718</v>
      </c>
      <c r="C945" s="4">
        <v>15.163312610236391</v>
      </c>
      <c r="E945" s="2">
        <f t="shared" si="42"/>
        <v>1</v>
      </c>
      <c r="F945" s="2">
        <f t="shared" si="43"/>
        <v>0</v>
      </c>
      <c r="G945" s="7">
        <f t="shared" si="44"/>
        <v>14.736593653112328</v>
      </c>
    </row>
    <row r="946" spans="1:7" ht="16" thickBot="1">
      <c r="A946" s="4">
        <v>939</v>
      </c>
      <c r="B946" s="4">
        <v>24.949374346345536</v>
      </c>
      <c r="C946" s="4">
        <v>35.829261380417009</v>
      </c>
      <c r="E946" s="2">
        <f t="shared" si="42"/>
        <v>0</v>
      </c>
      <c r="F946" s="2">
        <f t="shared" si="43"/>
        <v>1</v>
      </c>
      <c r="G946" s="7">
        <f t="shared" si="44"/>
        <v>10.879887034071473</v>
      </c>
    </row>
    <row r="947" spans="1:7" ht="16" thickBot="1">
      <c r="A947" s="4">
        <v>940</v>
      </c>
      <c r="B947" s="4">
        <v>13.015772772286386</v>
      </c>
      <c r="C947" s="4">
        <v>20.142368202142141</v>
      </c>
      <c r="E947" s="2">
        <f t="shared" si="42"/>
        <v>0</v>
      </c>
      <c r="F947" s="2">
        <f t="shared" si="43"/>
        <v>1</v>
      </c>
      <c r="G947" s="7">
        <f t="shared" si="44"/>
        <v>7.1265954298557546</v>
      </c>
    </row>
    <row r="948" spans="1:7" ht="16" thickBot="1">
      <c r="A948" s="4">
        <v>941</v>
      </c>
      <c r="B948" s="4">
        <v>32.922346530664775</v>
      </c>
      <c r="C948" s="4">
        <v>13.842186921017444</v>
      </c>
      <c r="E948" s="2">
        <f t="shared" si="42"/>
        <v>1</v>
      </c>
      <c r="F948" s="2">
        <f t="shared" si="43"/>
        <v>0</v>
      </c>
      <c r="G948" s="7">
        <f t="shared" si="44"/>
        <v>19.080159609647332</v>
      </c>
    </row>
    <row r="949" spans="1:7" ht="16" thickBot="1">
      <c r="A949" s="4">
        <v>942</v>
      </c>
      <c r="B949" s="4">
        <v>14.773671224332713</v>
      </c>
      <c r="C949" s="4">
        <v>14.539332048225964</v>
      </c>
      <c r="E949" s="2">
        <f t="shared" si="42"/>
        <v>1</v>
      </c>
      <c r="F949" s="2">
        <f t="shared" si="43"/>
        <v>0</v>
      </c>
      <c r="G949" s="7">
        <f t="shared" si="44"/>
        <v>0.23433917610674904</v>
      </c>
    </row>
    <row r="950" spans="1:7" ht="16" thickBot="1">
      <c r="A950" s="4">
        <v>943</v>
      </c>
      <c r="B950" s="4">
        <v>27.832597708356211</v>
      </c>
      <c r="C950" s="4">
        <v>10.085448526795522</v>
      </c>
      <c r="E950" s="2">
        <f t="shared" si="42"/>
        <v>1</v>
      </c>
      <c r="F950" s="2">
        <f t="shared" si="43"/>
        <v>0</v>
      </c>
      <c r="G950" s="7">
        <f t="shared" si="44"/>
        <v>17.747149181560687</v>
      </c>
    </row>
    <row r="951" spans="1:7" ht="16" thickBot="1">
      <c r="A951" s="4">
        <v>944</v>
      </c>
      <c r="B951" s="4">
        <v>36.196674739505468</v>
      </c>
      <c r="C951" s="4">
        <v>15.453376192861215</v>
      </c>
      <c r="E951" s="2">
        <f t="shared" si="42"/>
        <v>1</v>
      </c>
      <c r="F951" s="2">
        <f t="shared" si="43"/>
        <v>0</v>
      </c>
      <c r="G951" s="7">
        <f t="shared" si="44"/>
        <v>20.743298546644255</v>
      </c>
    </row>
    <row r="952" spans="1:7" ht="16" thickBot="1">
      <c r="A952" s="4">
        <v>945</v>
      </c>
      <c r="B952" s="4">
        <v>27.21207226973447</v>
      </c>
      <c r="C952" s="4">
        <v>13.833426033364381</v>
      </c>
      <c r="E952" s="2">
        <f t="shared" si="42"/>
        <v>1</v>
      </c>
      <c r="F952" s="2">
        <f t="shared" si="43"/>
        <v>0</v>
      </c>
      <c r="G952" s="7">
        <f t="shared" si="44"/>
        <v>13.37864623637009</v>
      </c>
    </row>
    <row r="953" spans="1:7" ht="16" thickBot="1">
      <c r="A953" s="4">
        <v>946</v>
      </c>
      <c r="B953" s="4">
        <v>24.289397736254159</v>
      </c>
      <c r="C953" s="4">
        <v>27.751817909030144</v>
      </c>
      <c r="E953" s="2">
        <f t="shared" si="42"/>
        <v>0</v>
      </c>
      <c r="F953" s="2">
        <f t="shared" si="43"/>
        <v>1</v>
      </c>
      <c r="G953" s="7">
        <f t="shared" si="44"/>
        <v>3.4624201727759853</v>
      </c>
    </row>
    <row r="954" spans="1:7" ht="16" thickBot="1">
      <c r="A954" s="4">
        <v>947</v>
      </c>
      <c r="B954" s="4">
        <v>22.545443819263973</v>
      </c>
      <c r="C954" s="4">
        <v>6.4211607213423925</v>
      </c>
      <c r="E954" s="2">
        <f t="shared" si="42"/>
        <v>1</v>
      </c>
      <c r="F954" s="2">
        <f t="shared" si="43"/>
        <v>0</v>
      </c>
      <c r="G954" s="7">
        <f t="shared" si="44"/>
        <v>16.12428309792158</v>
      </c>
    </row>
    <row r="955" spans="1:7" ht="16" thickBot="1">
      <c r="A955" s="4">
        <v>948</v>
      </c>
      <c r="B955" s="4">
        <v>26.527375132240277</v>
      </c>
      <c r="C955" s="4">
        <v>40.379625037211099</v>
      </c>
      <c r="E955" s="2">
        <f t="shared" si="42"/>
        <v>0</v>
      </c>
      <c r="F955" s="2">
        <f t="shared" si="43"/>
        <v>1</v>
      </c>
      <c r="G955" s="7">
        <f t="shared" si="44"/>
        <v>13.852249904970822</v>
      </c>
    </row>
    <row r="956" spans="1:7" ht="16" thickBot="1">
      <c r="A956" s="4">
        <v>949</v>
      </c>
      <c r="B956" s="4">
        <v>13.429604125827387</v>
      </c>
      <c r="C956" s="4">
        <v>23.728059760781814</v>
      </c>
      <c r="E956" s="2">
        <f t="shared" si="42"/>
        <v>0</v>
      </c>
      <c r="F956" s="2">
        <f t="shared" si="43"/>
        <v>1</v>
      </c>
      <c r="G956" s="7">
        <f t="shared" si="44"/>
        <v>10.298455634954427</v>
      </c>
    </row>
    <row r="957" spans="1:7" ht="16" thickBot="1">
      <c r="A957" s="4">
        <v>950</v>
      </c>
      <c r="B957" s="4">
        <v>12.972145503749706</v>
      </c>
      <c r="C957" s="4">
        <v>29.612010369935131</v>
      </c>
      <c r="E957" s="2">
        <f t="shared" si="42"/>
        <v>0</v>
      </c>
      <c r="F957" s="2">
        <f t="shared" si="43"/>
        <v>1</v>
      </c>
      <c r="G957" s="7">
        <f t="shared" si="44"/>
        <v>16.639864866185427</v>
      </c>
    </row>
    <row r="958" spans="1:7" ht="16" thickBot="1">
      <c r="A958" s="4">
        <v>951</v>
      </c>
      <c r="B958" s="4">
        <v>14.605491232381592</v>
      </c>
      <c r="C958" s="4">
        <v>17.935791592892357</v>
      </c>
      <c r="E958" s="2">
        <f t="shared" si="42"/>
        <v>0</v>
      </c>
      <c r="F958" s="2">
        <f t="shared" si="43"/>
        <v>1</v>
      </c>
      <c r="G958" s="7">
        <f t="shared" si="44"/>
        <v>3.3303003605107655</v>
      </c>
    </row>
    <row r="959" spans="1:7" ht="16" thickBot="1">
      <c r="A959" s="4">
        <v>952</v>
      </c>
      <c r="B959" s="4">
        <v>25.070610424915476</v>
      </c>
      <c r="C959" s="4">
        <v>28.514051534479329</v>
      </c>
      <c r="E959" s="2">
        <f t="shared" si="42"/>
        <v>0</v>
      </c>
      <c r="F959" s="2">
        <f t="shared" si="43"/>
        <v>1</v>
      </c>
      <c r="G959" s="7">
        <f t="shared" si="44"/>
        <v>3.4434411095638531</v>
      </c>
    </row>
    <row r="960" spans="1:7" ht="16" thickBot="1">
      <c r="A960" s="4">
        <v>953</v>
      </c>
      <c r="B960" s="4">
        <v>31.07953629615486</v>
      </c>
      <c r="C960" s="4">
        <v>24.338328478222234</v>
      </c>
      <c r="E960" s="2">
        <f t="shared" si="42"/>
        <v>1</v>
      </c>
      <c r="F960" s="2">
        <f t="shared" si="43"/>
        <v>0</v>
      </c>
      <c r="G960" s="7">
        <f t="shared" si="44"/>
        <v>6.7412078179326258</v>
      </c>
    </row>
    <row r="961" spans="1:7" ht="16" thickBot="1">
      <c r="A961" s="4">
        <v>954</v>
      </c>
      <c r="B961" s="4">
        <v>23.628493533762967</v>
      </c>
      <c r="C961" s="4">
        <v>14.567333265115602</v>
      </c>
      <c r="E961" s="2">
        <f t="shared" si="42"/>
        <v>1</v>
      </c>
      <c r="F961" s="2">
        <f t="shared" si="43"/>
        <v>0</v>
      </c>
      <c r="G961" s="7">
        <f t="shared" si="44"/>
        <v>9.0611602686473649</v>
      </c>
    </row>
    <row r="962" spans="1:7" ht="16" thickBot="1">
      <c r="A962" s="4">
        <v>955</v>
      </c>
      <c r="B962" s="4">
        <v>31.012009869158284</v>
      </c>
      <c r="C962" s="4">
        <v>24.754880842942644</v>
      </c>
      <c r="E962" s="2">
        <f t="shared" si="42"/>
        <v>1</v>
      </c>
      <c r="F962" s="2">
        <f t="shared" si="43"/>
        <v>0</v>
      </c>
      <c r="G962" s="7">
        <f t="shared" si="44"/>
        <v>6.2571290262156403</v>
      </c>
    </row>
    <row r="963" spans="1:7" ht="16" thickBot="1">
      <c r="A963" s="4">
        <v>956</v>
      </c>
      <c r="B963" s="4">
        <v>22.488846619463047</v>
      </c>
      <c r="C963" s="4">
        <v>19.961626095559705</v>
      </c>
      <c r="E963" s="2">
        <f t="shared" si="42"/>
        <v>1</v>
      </c>
      <c r="F963" s="2">
        <f t="shared" si="43"/>
        <v>0</v>
      </c>
      <c r="G963" s="7">
        <f t="shared" si="44"/>
        <v>2.5272205239033418</v>
      </c>
    </row>
    <row r="964" spans="1:7" ht="16" thickBot="1">
      <c r="A964" s="4">
        <v>957</v>
      </c>
      <c r="B964" s="4">
        <v>22.214667168477916</v>
      </c>
      <c r="C964" s="4">
        <v>38.534524751094096</v>
      </c>
      <c r="E964" s="2">
        <f t="shared" si="42"/>
        <v>0</v>
      </c>
      <c r="F964" s="2">
        <f t="shared" si="43"/>
        <v>1</v>
      </c>
      <c r="G964" s="7">
        <f t="shared" si="44"/>
        <v>16.31985758261618</v>
      </c>
    </row>
    <row r="965" spans="1:7" ht="16" thickBot="1">
      <c r="A965" s="4">
        <v>958</v>
      </c>
      <c r="B965" s="4">
        <v>32.513446179764941</v>
      </c>
      <c r="C965" s="4">
        <v>25.884490914354679</v>
      </c>
      <c r="E965" s="2">
        <f t="shared" si="42"/>
        <v>1</v>
      </c>
      <c r="F965" s="2">
        <f t="shared" si="43"/>
        <v>0</v>
      </c>
      <c r="G965" s="7">
        <f t="shared" si="44"/>
        <v>6.6289552654102621</v>
      </c>
    </row>
    <row r="966" spans="1:7" ht="16" thickBot="1">
      <c r="A966" s="4">
        <v>959</v>
      </c>
      <c r="B966" s="4">
        <v>26.122889059610287</v>
      </c>
      <c r="C966" s="4">
        <v>19.254691316286376</v>
      </c>
      <c r="E966" s="2">
        <f t="shared" si="42"/>
        <v>1</v>
      </c>
      <c r="F966" s="2">
        <f t="shared" si="43"/>
        <v>0</v>
      </c>
      <c r="G966" s="7">
        <f t="shared" si="44"/>
        <v>6.8681977433239112</v>
      </c>
    </row>
    <row r="967" spans="1:7" ht="16" thickBot="1">
      <c r="A967" s="4">
        <v>960</v>
      </c>
      <c r="B967" s="4">
        <v>17.866163219841837</v>
      </c>
      <c r="C967" s="4">
        <v>21.326668950310729</v>
      </c>
      <c r="E967" s="2">
        <f t="shared" si="42"/>
        <v>0</v>
      </c>
      <c r="F967" s="2">
        <f t="shared" si="43"/>
        <v>1</v>
      </c>
      <c r="G967" s="7">
        <f t="shared" si="44"/>
        <v>3.460505730468892</v>
      </c>
    </row>
    <row r="968" spans="1:7" ht="16" thickBot="1">
      <c r="A968" s="4">
        <v>961</v>
      </c>
      <c r="B968" s="4">
        <v>27.907478040254343</v>
      </c>
      <c r="C968" s="4">
        <v>30.701221570144497</v>
      </c>
      <c r="E968" s="2">
        <f t="shared" ref="E968:E1007" si="45">IF(B968&gt;C968, 1, 0)</f>
        <v>0</v>
      </c>
      <c r="F968" s="2">
        <f t="shared" ref="F968:F1007" si="46">IF(B968&lt;C968, 1, 0)</f>
        <v>1</v>
      </c>
      <c r="G968" s="7">
        <f t="shared" ref="G968:G1007" si="47">IF(B968&gt;C968,B968-C968,C968-B968)</f>
        <v>2.7937435298901541</v>
      </c>
    </row>
    <row r="969" spans="1:7" ht="16" thickBot="1">
      <c r="A969" s="4">
        <v>962</v>
      </c>
      <c r="B969" s="4">
        <v>17.925554937981822</v>
      </c>
      <c r="C969" s="4">
        <v>28.708685261949917</v>
      </c>
      <c r="E969" s="2">
        <f t="shared" si="45"/>
        <v>0</v>
      </c>
      <c r="F969" s="2">
        <f t="shared" si="46"/>
        <v>1</v>
      </c>
      <c r="G969" s="7">
        <f t="shared" si="47"/>
        <v>10.783130323968095</v>
      </c>
    </row>
    <row r="970" spans="1:7" ht="16" thickBot="1">
      <c r="A970" s="4">
        <v>963</v>
      </c>
      <c r="B970" s="4">
        <v>19.287813241079746</v>
      </c>
      <c r="C970" s="4">
        <v>13.976460248800965</v>
      </c>
      <c r="E970" s="2">
        <f t="shared" si="45"/>
        <v>1</v>
      </c>
      <c r="F970" s="2">
        <f t="shared" si="46"/>
        <v>0</v>
      </c>
      <c r="G970" s="7">
        <f t="shared" si="47"/>
        <v>5.3113529922787812</v>
      </c>
    </row>
    <row r="971" spans="1:7" ht="16" thickBot="1">
      <c r="A971" s="4">
        <v>964</v>
      </c>
      <c r="B971" s="4">
        <v>21.078419474035016</v>
      </c>
      <c r="C971" s="4">
        <v>30.15174965345291</v>
      </c>
      <c r="E971" s="2">
        <f t="shared" si="45"/>
        <v>0</v>
      </c>
      <c r="F971" s="2">
        <f t="shared" si="46"/>
        <v>1</v>
      </c>
      <c r="G971" s="7">
        <f t="shared" si="47"/>
        <v>9.0733301794178942</v>
      </c>
    </row>
    <row r="972" spans="1:7" ht="16" thickBot="1">
      <c r="A972" s="4">
        <v>965</v>
      </c>
      <c r="B972" s="4">
        <v>25.788311750079131</v>
      </c>
      <c r="C972" s="4">
        <v>28.134920411780829</v>
      </c>
      <c r="E972" s="2">
        <f t="shared" si="45"/>
        <v>0</v>
      </c>
      <c r="F972" s="2">
        <f t="shared" si="46"/>
        <v>1</v>
      </c>
      <c r="G972" s="7">
        <f t="shared" si="47"/>
        <v>2.3466086617016977</v>
      </c>
    </row>
    <row r="973" spans="1:7" ht="16" thickBot="1">
      <c r="A973" s="4">
        <v>966</v>
      </c>
      <c r="B973" s="4">
        <v>21.698929640896779</v>
      </c>
      <c r="C973" s="4">
        <v>25.902087610537464</v>
      </c>
      <c r="E973" s="2">
        <f t="shared" si="45"/>
        <v>0</v>
      </c>
      <c r="F973" s="2">
        <f t="shared" si="46"/>
        <v>1</v>
      </c>
      <c r="G973" s="7">
        <f t="shared" si="47"/>
        <v>4.2031579696406851</v>
      </c>
    </row>
    <row r="974" spans="1:7" ht="16" thickBot="1">
      <c r="A974" s="4">
        <v>967</v>
      </c>
      <c r="B974" s="4">
        <v>24.90935328174119</v>
      </c>
      <c r="C974" s="4">
        <v>37.303027608446023</v>
      </c>
      <c r="E974" s="2">
        <f t="shared" si="45"/>
        <v>0</v>
      </c>
      <c r="F974" s="2">
        <f t="shared" si="46"/>
        <v>1</v>
      </c>
      <c r="G974" s="7">
        <f t="shared" si="47"/>
        <v>12.393674326704833</v>
      </c>
    </row>
    <row r="975" spans="1:7" ht="16" thickBot="1">
      <c r="A975" s="4">
        <v>968</v>
      </c>
      <c r="B975" s="4">
        <v>14.594652631523267</v>
      </c>
      <c r="C975" s="4">
        <v>22.797943639747437</v>
      </c>
      <c r="E975" s="2">
        <f t="shared" si="45"/>
        <v>0</v>
      </c>
      <c r="F975" s="2">
        <f t="shared" si="46"/>
        <v>1</v>
      </c>
      <c r="G975" s="7">
        <f t="shared" si="47"/>
        <v>8.2032910082241699</v>
      </c>
    </row>
    <row r="976" spans="1:7" ht="16" thickBot="1">
      <c r="A976" s="4">
        <v>969</v>
      </c>
      <c r="B976" s="4">
        <v>25.39323865241991</v>
      </c>
      <c r="C976" s="4">
        <v>27.56241289197277</v>
      </c>
      <c r="E976" s="2">
        <f t="shared" si="45"/>
        <v>0</v>
      </c>
      <c r="F976" s="2">
        <f t="shared" si="46"/>
        <v>1</v>
      </c>
      <c r="G976" s="7">
        <f t="shared" si="47"/>
        <v>2.1691742395528593</v>
      </c>
    </row>
    <row r="977" spans="1:7" ht="16" thickBot="1">
      <c r="A977" s="4">
        <v>970</v>
      </c>
      <c r="B977" s="4">
        <v>25.009831042482748</v>
      </c>
      <c r="C977" s="4">
        <v>32.860551103007289</v>
      </c>
      <c r="E977" s="2">
        <f t="shared" si="45"/>
        <v>0</v>
      </c>
      <c r="F977" s="2">
        <f t="shared" si="46"/>
        <v>1</v>
      </c>
      <c r="G977" s="7">
        <f t="shared" si="47"/>
        <v>7.8507200605245409</v>
      </c>
    </row>
    <row r="978" spans="1:7" ht="16" thickBot="1">
      <c r="A978" s="4">
        <v>971</v>
      </c>
      <c r="B978" s="4">
        <v>35.92287836605071</v>
      </c>
      <c r="C978" s="4">
        <v>15.829637769867816</v>
      </c>
      <c r="E978" s="2">
        <f t="shared" si="45"/>
        <v>1</v>
      </c>
      <c r="F978" s="2">
        <f t="shared" si="46"/>
        <v>0</v>
      </c>
      <c r="G978" s="7">
        <f t="shared" si="47"/>
        <v>20.093240596182895</v>
      </c>
    </row>
    <row r="979" spans="1:7" ht="16" thickBot="1">
      <c r="A979" s="4">
        <v>972</v>
      </c>
      <c r="B979" s="4">
        <v>24.410433422457231</v>
      </c>
      <c r="C979" s="4">
        <v>11.262681648730174</v>
      </c>
      <c r="E979" s="2">
        <f t="shared" si="45"/>
        <v>1</v>
      </c>
      <c r="F979" s="2">
        <f t="shared" si="46"/>
        <v>0</v>
      </c>
      <c r="G979" s="7">
        <f t="shared" si="47"/>
        <v>13.147751773727057</v>
      </c>
    </row>
    <row r="980" spans="1:7" ht="16" thickBot="1">
      <c r="A980" s="4">
        <v>973</v>
      </c>
      <c r="B980" s="4">
        <v>32.181012148947175</v>
      </c>
      <c r="C980" s="4">
        <v>19.417136812380196</v>
      </c>
      <c r="E980" s="2">
        <f t="shared" si="45"/>
        <v>1</v>
      </c>
      <c r="F980" s="2">
        <f t="shared" si="46"/>
        <v>0</v>
      </c>
      <c r="G980" s="7">
        <f t="shared" si="47"/>
        <v>12.763875336566979</v>
      </c>
    </row>
    <row r="981" spans="1:7" ht="16" thickBot="1">
      <c r="A981" s="4">
        <v>974</v>
      </c>
      <c r="B981" s="4">
        <v>20.030640846303385</v>
      </c>
      <c r="C981" s="4">
        <v>18.492565900359047</v>
      </c>
      <c r="E981" s="2">
        <f t="shared" si="45"/>
        <v>1</v>
      </c>
      <c r="F981" s="2">
        <f t="shared" si="46"/>
        <v>0</v>
      </c>
      <c r="G981" s="7">
        <f t="shared" si="47"/>
        <v>1.5380749459443379</v>
      </c>
    </row>
    <row r="982" spans="1:7" ht="16" thickBot="1">
      <c r="A982" s="4">
        <v>975</v>
      </c>
      <c r="B982" s="4">
        <v>14.492730995864333</v>
      </c>
      <c r="C982" s="4">
        <v>26.953750843640591</v>
      </c>
      <c r="E982" s="2">
        <f t="shared" si="45"/>
        <v>0</v>
      </c>
      <c r="F982" s="2">
        <f t="shared" si="46"/>
        <v>1</v>
      </c>
      <c r="G982" s="7">
        <f t="shared" si="47"/>
        <v>12.461019847776258</v>
      </c>
    </row>
    <row r="983" spans="1:7" ht="16" thickBot="1">
      <c r="A983" s="4">
        <v>976</v>
      </c>
      <c r="B983" s="4">
        <v>20.315851239337121</v>
      </c>
      <c r="C983" s="4">
        <v>33.436268889227833</v>
      </c>
      <c r="E983" s="2">
        <f t="shared" si="45"/>
        <v>0</v>
      </c>
      <c r="F983" s="2">
        <f t="shared" si="46"/>
        <v>1</v>
      </c>
      <c r="G983" s="7">
        <f t="shared" si="47"/>
        <v>13.120417649890712</v>
      </c>
    </row>
    <row r="984" spans="1:7" ht="16" thickBot="1">
      <c r="A984" s="4">
        <v>977</v>
      </c>
      <c r="B984" s="4">
        <v>26.798117477738241</v>
      </c>
      <c r="C984" s="4">
        <v>11.095677443121147</v>
      </c>
      <c r="E984" s="2">
        <f t="shared" si="45"/>
        <v>1</v>
      </c>
      <c r="F984" s="2">
        <f t="shared" si="46"/>
        <v>0</v>
      </c>
      <c r="G984" s="7">
        <f t="shared" si="47"/>
        <v>15.702440034617094</v>
      </c>
    </row>
    <row r="985" spans="1:7" ht="16" thickBot="1">
      <c r="A985" s="4">
        <v>978</v>
      </c>
      <c r="B985" s="4">
        <v>16.129809742352592</v>
      </c>
      <c r="C985" s="4">
        <v>19.495937856061836</v>
      </c>
      <c r="E985" s="2">
        <f t="shared" si="45"/>
        <v>0</v>
      </c>
      <c r="F985" s="2">
        <f t="shared" si="46"/>
        <v>1</v>
      </c>
      <c r="G985" s="7">
        <f t="shared" si="47"/>
        <v>3.3661281137092445</v>
      </c>
    </row>
    <row r="986" spans="1:7" ht="16" thickBot="1">
      <c r="A986" s="4">
        <v>979</v>
      </c>
      <c r="B986" s="4">
        <v>26.420500061177005</v>
      </c>
      <c r="C986" s="4">
        <v>22.033722428915059</v>
      </c>
      <c r="E986" s="2">
        <f t="shared" si="45"/>
        <v>1</v>
      </c>
      <c r="F986" s="2">
        <f t="shared" si="46"/>
        <v>0</v>
      </c>
      <c r="G986" s="7">
        <f t="shared" si="47"/>
        <v>4.3867776322619463</v>
      </c>
    </row>
    <row r="987" spans="1:7" ht="16" thickBot="1">
      <c r="A987" s="4">
        <v>980</v>
      </c>
      <c r="B987" s="4">
        <v>34.920611639365234</v>
      </c>
      <c r="C987" s="4">
        <v>26.762114936409599</v>
      </c>
      <c r="E987" s="2">
        <f t="shared" si="45"/>
        <v>1</v>
      </c>
      <c r="F987" s="2">
        <f t="shared" si="46"/>
        <v>0</v>
      </c>
      <c r="G987" s="7">
        <f t="shared" si="47"/>
        <v>8.1584967029556346</v>
      </c>
    </row>
    <row r="988" spans="1:7" ht="16" thickBot="1">
      <c r="A988" s="4">
        <v>981</v>
      </c>
      <c r="B988" s="4">
        <v>30.068018631270327</v>
      </c>
      <c r="C988" s="4">
        <v>16.478121077266294</v>
      </c>
      <c r="E988" s="2">
        <f t="shared" si="45"/>
        <v>1</v>
      </c>
      <c r="F988" s="2">
        <f t="shared" si="46"/>
        <v>0</v>
      </c>
      <c r="G988" s="7">
        <f t="shared" si="47"/>
        <v>13.589897554004033</v>
      </c>
    </row>
    <row r="989" spans="1:7" ht="16" thickBot="1">
      <c r="A989" s="4">
        <v>982</v>
      </c>
      <c r="B989" s="4">
        <v>25.790646760803781</v>
      </c>
      <c r="C989" s="4">
        <v>24.580022547223113</v>
      </c>
      <c r="E989" s="2">
        <f t="shared" si="45"/>
        <v>1</v>
      </c>
      <c r="F989" s="2">
        <f t="shared" si="46"/>
        <v>0</v>
      </c>
      <c r="G989" s="7">
        <f t="shared" si="47"/>
        <v>1.2106242135806689</v>
      </c>
    </row>
    <row r="990" spans="1:7" ht="16" thickBot="1">
      <c r="A990" s="4">
        <v>983</v>
      </c>
      <c r="B990" s="4">
        <v>21.91761695854818</v>
      </c>
      <c r="C990" s="4">
        <v>18.020597872301373</v>
      </c>
      <c r="E990" s="2">
        <f t="shared" si="45"/>
        <v>1</v>
      </c>
      <c r="F990" s="2">
        <f t="shared" si="46"/>
        <v>0</v>
      </c>
      <c r="G990" s="7">
        <f t="shared" si="47"/>
        <v>3.8970190862468073</v>
      </c>
    </row>
    <row r="991" spans="1:7" ht="16" thickBot="1">
      <c r="A991" s="4">
        <v>984</v>
      </c>
      <c r="B991" s="4">
        <v>26.626710619713247</v>
      </c>
      <c r="C991" s="4">
        <v>18.647446391057088</v>
      </c>
      <c r="E991" s="2">
        <f t="shared" si="45"/>
        <v>1</v>
      </c>
      <c r="F991" s="2">
        <f t="shared" si="46"/>
        <v>0</v>
      </c>
      <c r="G991" s="7">
        <f t="shared" si="47"/>
        <v>7.9792642286561595</v>
      </c>
    </row>
    <row r="992" spans="1:7" ht="16" thickBot="1">
      <c r="A992" s="4">
        <v>985</v>
      </c>
      <c r="B992" s="4">
        <v>22.124085387128886</v>
      </c>
      <c r="C992" s="4">
        <v>29.01249336574643</v>
      </c>
      <c r="E992" s="2">
        <f t="shared" si="45"/>
        <v>0</v>
      </c>
      <c r="F992" s="2">
        <f t="shared" si="46"/>
        <v>1</v>
      </c>
      <c r="G992" s="7">
        <f t="shared" si="47"/>
        <v>6.8884079786175434</v>
      </c>
    </row>
    <row r="993" spans="1:7" ht="16" thickBot="1">
      <c r="A993" s="4">
        <v>986</v>
      </c>
      <c r="B993" s="4">
        <v>21.587539357208183</v>
      </c>
      <c r="C993" s="4">
        <v>21.611188775700739</v>
      </c>
      <c r="E993" s="2">
        <f t="shared" si="45"/>
        <v>0</v>
      </c>
      <c r="F993" s="2">
        <f t="shared" si="46"/>
        <v>1</v>
      </c>
      <c r="G993" s="7">
        <f t="shared" si="47"/>
        <v>2.3649418492556862E-2</v>
      </c>
    </row>
    <row r="994" spans="1:7" ht="16" thickBot="1">
      <c r="A994" s="4">
        <v>987</v>
      </c>
      <c r="B994" s="4">
        <v>29.513461364604311</v>
      </c>
      <c r="C994" s="4">
        <v>24.306936658315689</v>
      </c>
      <c r="E994" s="2">
        <f t="shared" si="45"/>
        <v>1</v>
      </c>
      <c r="F994" s="2">
        <f t="shared" si="46"/>
        <v>0</v>
      </c>
      <c r="G994" s="7">
        <f t="shared" si="47"/>
        <v>5.2065247062886222</v>
      </c>
    </row>
    <row r="995" spans="1:7" ht="16" thickBot="1">
      <c r="A995" s="4">
        <v>988</v>
      </c>
      <c r="B995" s="4">
        <v>23.271266572317487</v>
      </c>
      <c r="C995" s="4">
        <v>22.026071799379775</v>
      </c>
      <c r="E995" s="2">
        <f t="shared" si="45"/>
        <v>1</v>
      </c>
      <c r="F995" s="2">
        <f t="shared" si="46"/>
        <v>0</v>
      </c>
      <c r="G995" s="7">
        <f t="shared" si="47"/>
        <v>1.2451947729377117</v>
      </c>
    </row>
    <row r="996" spans="1:7" ht="16" thickBot="1">
      <c r="A996" s="4">
        <v>989</v>
      </c>
      <c r="B996" s="4">
        <v>6.978883636187085</v>
      </c>
      <c r="C996" s="4">
        <v>36.528702159193898</v>
      </c>
      <c r="E996" s="2">
        <f t="shared" si="45"/>
        <v>0</v>
      </c>
      <c r="F996" s="2">
        <f t="shared" si="46"/>
        <v>1</v>
      </c>
      <c r="G996" s="7">
        <f t="shared" si="47"/>
        <v>29.549818523006813</v>
      </c>
    </row>
    <row r="997" spans="1:7" ht="16" thickBot="1">
      <c r="A997" s="4">
        <v>990</v>
      </c>
      <c r="B997" s="4">
        <v>28.047405019368838</v>
      </c>
      <c r="C997" s="4">
        <v>22.885528580971375</v>
      </c>
      <c r="E997" s="2">
        <f t="shared" si="45"/>
        <v>1</v>
      </c>
      <c r="F997" s="2">
        <f t="shared" si="46"/>
        <v>0</v>
      </c>
      <c r="G997" s="7">
        <f t="shared" si="47"/>
        <v>5.1618764383974636</v>
      </c>
    </row>
    <row r="998" spans="1:7" ht="16" thickBot="1">
      <c r="A998" s="4">
        <v>991</v>
      </c>
      <c r="B998" s="4">
        <v>28.091140607575525</v>
      </c>
      <c r="C998" s="4">
        <v>17.242473197547625</v>
      </c>
      <c r="E998" s="2">
        <f t="shared" si="45"/>
        <v>1</v>
      </c>
      <c r="F998" s="2">
        <f t="shared" si="46"/>
        <v>0</v>
      </c>
      <c r="G998" s="7">
        <f t="shared" si="47"/>
        <v>10.8486674100279</v>
      </c>
    </row>
    <row r="999" spans="1:7" ht="16" thickBot="1">
      <c r="A999" s="4">
        <v>992</v>
      </c>
      <c r="B999" s="4">
        <v>30.425009027215332</v>
      </c>
      <c r="C999" s="4">
        <v>30.833274555557715</v>
      </c>
      <c r="E999" s="2">
        <f t="shared" si="45"/>
        <v>0</v>
      </c>
      <c r="F999" s="2">
        <f t="shared" si="46"/>
        <v>1</v>
      </c>
      <c r="G999" s="7">
        <f t="shared" si="47"/>
        <v>0.40826552834238328</v>
      </c>
    </row>
    <row r="1000" spans="1:7" ht="16" thickBot="1">
      <c r="A1000" s="4">
        <v>993</v>
      </c>
      <c r="B1000" s="4">
        <v>32.448706951132685</v>
      </c>
      <c r="C1000" s="4">
        <v>30.328876423387666</v>
      </c>
      <c r="E1000" s="2">
        <f t="shared" si="45"/>
        <v>1</v>
      </c>
      <c r="F1000" s="2">
        <f t="shared" si="46"/>
        <v>0</v>
      </c>
      <c r="G1000" s="7">
        <f t="shared" si="47"/>
        <v>2.1198305277450196</v>
      </c>
    </row>
    <row r="1001" spans="1:7" ht="16" thickBot="1">
      <c r="A1001" s="4">
        <v>994</v>
      </c>
      <c r="B1001" s="4">
        <v>23.616840187139012</v>
      </c>
      <c r="C1001" s="4">
        <v>25.033772969679326</v>
      </c>
      <c r="E1001" s="2">
        <f t="shared" si="45"/>
        <v>0</v>
      </c>
      <c r="F1001" s="2">
        <f t="shared" si="46"/>
        <v>1</v>
      </c>
      <c r="G1001" s="7">
        <f t="shared" si="47"/>
        <v>1.4169327825403144</v>
      </c>
    </row>
    <row r="1002" spans="1:7" ht="16" thickBot="1">
      <c r="A1002" s="4">
        <v>995</v>
      </c>
      <c r="B1002" s="4">
        <v>31.862308613753896</v>
      </c>
      <c r="C1002" s="4">
        <v>5.0343018175077674</v>
      </c>
      <c r="E1002" s="2">
        <f t="shared" si="45"/>
        <v>1</v>
      </c>
      <c r="F1002" s="2">
        <f t="shared" si="46"/>
        <v>0</v>
      </c>
      <c r="G1002" s="7">
        <f t="shared" si="47"/>
        <v>26.828006796246129</v>
      </c>
    </row>
    <row r="1003" spans="1:7" ht="16" thickBot="1">
      <c r="A1003" s="4">
        <v>996</v>
      </c>
      <c r="B1003" s="4">
        <v>24.147992459925039</v>
      </c>
      <c r="C1003" s="4">
        <v>19.867915192976881</v>
      </c>
      <c r="E1003" s="2">
        <f t="shared" si="45"/>
        <v>1</v>
      </c>
      <c r="F1003" s="2">
        <f t="shared" si="46"/>
        <v>0</v>
      </c>
      <c r="G1003" s="7">
        <f t="shared" si="47"/>
        <v>4.2800772669481582</v>
      </c>
    </row>
    <row r="1004" spans="1:7" ht="16" thickBot="1">
      <c r="A1004" s="4">
        <v>997</v>
      </c>
      <c r="B1004" s="4">
        <v>24.138815792714588</v>
      </c>
      <c r="C1004" s="4">
        <v>12.961717342267752</v>
      </c>
      <c r="E1004" s="2">
        <f t="shared" si="45"/>
        <v>1</v>
      </c>
      <c r="F1004" s="2">
        <f t="shared" si="46"/>
        <v>0</v>
      </c>
      <c r="G1004" s="7">
        <f t="shared" si="47"/>
        <v>11.177098450446836</v>
      </c>
    </row>
    <row r="1005" spans="1:7" ht="16" thickBot="1">
      <c r="A1005" s="4">
        <v>998</v>
      </c>
      <c r="B1005" s="4">
        <v>27.897155239642913</v>
      </c>
      <c r="C1005" s="4">
        <v>30.024047933758826</v>
      </c>
      <c r="E1005" s="2">
        <f t="shared" si="45"/>
        <v>0</v>
      </c>
      <c r="F1005" s="2">
        <f t="shared" si="46"/>
        <v>1</v>
      </c>
      <c r="G1005" s="7">
        <f t="shared" si="47"/>
        <v>2.126892694115913</v>
      </c>
    </row>
    <row r="1006" spans="1:7" ht="16" thickBot="1">
      <c r="A1006" s="4">
        <v>999</v>
      </c>
      <c r="B1006" s="4">
        <v>16.072782359360151</v>
      </c>
      <c r="C1006" s="4">
        <v>15.569571413801917</v>
      </c>
      <c r="E1006" s="2">
        <f t="shared" si="45"/>
        <v>1</v>
      </c>
      <c r="F1006" s="2">
        <f t="shared" si="46"/>
        <v>0</v>
      </c>
      <c r="G1006" s="7">
        <f t="shared" si="47"/>
        <v>0.50321094555823365</v>
      </c>
    </row>
    <row r="1007" spans="1:7" ht="16" thickBot="1">
      <c r="A1007" s="4">
        <v>1000</v>
      </c>
      <c r="B1007" s="4">
        <v>43.263704109009453</v>
      </c>
      <c r="C1007" s="4">
        <v>19.884260509420045</v>
      </c>
      <c r="E1007" s="2">
        <f t="shared" si="45"/>
        <v>1</v>
      </c>
      <c r="F1007" s="2">
        <f t="shared" si="46"/>
        <v>0</v>
      </c>
      <c r="G1007" s="7">
        <f t="shared" si="47"/>
        <v>23.379443599589408</v>
      </c>
    </row>
  </sheetData>
  <dataValidations count="2">
    <dataValidation type="list" allowBlank="1" showInputMessage="1" showErrorMessage="1" sqref="A2" xr:uid="{F054A420-7013-4042-A7AB-3D38380D6F65}">
      <formula1>$P$2:$P$33</formula1>
    </dataValidation>
    <dataValidation type="list" allowBlank="1" showInputMessage="1" showErrorMessage="1" sqref="A3" xr:uid="{64E8059F-EDFD-6148-81F3-0BB1A48B1130}">
      <formula1>$S$2:$S$33</formula1>
    </dataValidation>
  </dataValidation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007"/>
  <sheetViews>
    <sheetView zoomScale="115" zoomScaleNormal="115" workbookViewId="0">
      <selection activeCell="Q9" sqref="Q9"/>
    </sheetView>
  </sheetViews>
  <sheetFormatPr baseColWidth="10" defaultColWidth="8.83203125" defaultRowHeight="15"/>
  <cols>
    <col min="1" max="1" width="17.83203125" customWidth="1"/>
    <col min="2" max="4" width="16.6640625" customWidth="1"/>
    <col min="5" max="5" width="17" customWidth="1"/>
    <col min="6" max="6" width="16.5" customWidth="1"/>
    <col min="7" max="7" width="15.6640625" customWidth="1"/>
    <col min="9" max="9" width="4.33203125" customWidth="1"/>
    <col min="10" max="10" width="20.1640625" customWidth="1"/>
    <col min="11" max="11" width="16" customWidth="1"/>
    <col min="13" max="13" width="20" customWidth="1"/>
    <col min="14" max="14" width="16.1640625" customWidth="1"/>
    <col min="16" max="16" width="20" customWidth="1"/>
    <col min="17" max="17" width="16" customWidth="1"/>
    <col min="19" max="19" width="20" customWidth="1"/>
    <col min="20" max="20" width="16" customWidth="1"/>
    <col min="22" max="22" width="22.6640625" customWidth="1"/>
    <col min="23" max="23" width="16.1640625" customWidth="1"/>
    <col min="25" max="25" width="21.83203125" customWidth="1"/>
    <col min="26" max="26" width="16.1640625" customWidth="1"/>
  </cols>
  <sheetData>
    <row r="1" spans="1:30" ht="16" thickBot="1">
      <c r="A1" s="19" t="s">
        <v>8</v>
      </c>
      <c r="B1" s="19" t="s">
        <v>46</v>
      </c>
      <c r="C1" s="20" t="s">
        <v>47</v>
      </c>
      <c r="D1" s="21" t="s">
        <v>9</v>
      </c>
      <c r="E1" s="21" t="s">
        <v>10</v>
      </c>
      <c r="F1" s="21" t="s">
        <v>11</v>
      </c>
      <c r="G1" s="22"/>
      <c r="H1" s="23"/>
      <c r="I1" s="23"/>
      <c r="J1" s="14" t="s">
        <v>13</v>
      </c>
      <c r="K1" s="45" t="s">
        <v>48</v>
      </c>
      <c r="L1" s="23"/>
      <c r="M1" s="77" t="s">
        <v>13</v>
      </c>
      <c r="N1" s="25" t="s">
        <v>47</v>
      </c>
      <c r="O1" s="23"/>
      <c r="P1" s="66" t="s">
        <v>13</v>
      </c>
      <c r="Q1" s="63" t="s">
        <v>48</v>
      </c>
      <c r="R1" s="23"/>
      <c r="S1" s="73" t="s">
        <v>13</v>
      </c>
      <c r="T1" s="52" t="s">
        <v>48</v>
      </c>
      <c r="U1" s="23"/>
      <c r="V1" s="24" t="s">
        <v>13</v>
      </c>
      <c r="W1" s="26" t="s">
        <v>114</v>
      </c>
      <c r="X1" s="23"/>
      <c r="Y1" s="76" t="s">
        <v>13</v>
      </c>
      <c r="Z1" s="56" t="s">
        <v>114</v>
      </c>
      <c r="AA1" s="23"/>
      <c r="AB1" s="23"/>
      <c r="AC1" s="23"/>
      <c r="AD1" s="23"/>
    </row>
    <row r="2" spans="1:30" ht="40" customHeight="1" thickTop="1" thickBot="1">
      <c r="A2" s="23" t="s">
        <v>163</v>
      </c>
      <c r="B2" s="27">
        <f>VLOOKUP(A2, NBAHOF[], 2,0)</f>
        <v>116.4</v>
      </c>
      <c r="C2" s="28">
        <f>VLOOKUP(A2,(NBAHDF[]),2,0)</f>
        <v>110.1</v>
      </c>
      <c r="D2" s="29">
        <f>SQRT(B2*C3)</f>
        <v>112.74253855577318</v>
      </c>
      <c r="E2" s="30">
        <f ca="1">NORMINV(RAND(), D2,15)</f>
        <v>119.09217333723996</v>
      </c>
      <c r="F2" s="31">
        <f>SUM(E8:E1007)/1000</f>
        <v>0.51900000000000002</v>
      </c>
      <c r="G2" s="30"/>
      <c r="H2" s="23"/>
      <c r="I2" s="23"/>
      <c r="J2" s="15" t="s">
        <v>125</v>
      </c>
      <c r="K2" s="46">
        <v>26.3</v>
      </c>
      <c r="L2" s="23"/>
      <c r="M2" s="78" t="s">
        <v>125</v>
      </c>
      <c r="N2" s="33">
        <v>14.1</v>
      </c>
      <c r="O2" s="23"/>
      <c r="P2" s="67" t="s">
        <v>155</v>
      </c>
      <c r="Q2" s="64">
        <f>115.9</f>
        <v>115.9</v>
      </c>
      <c r="R2" s="23"/>
      <c r="S2" s="74" t="s">
        <v>185</v>
      </c>
      <c r="T2" s="53">
        <f>110.1</f>
        <v>110.1</v>
      </c>
      <c r="U2" s="23"/>
      <c r="V2" s="81" t="s">
        <v>155</v>
      </c>
      <c r="W2" s="49">
        <v>107.2</v>
      </c>
      <c r="X2" s="23"/>
      <c r="Y2" s="74" t="s">
        <v>185</v>
      </c>
      <c r="Z2" s="57">
        <v>105.8</v>
      </c>
      <c r="AA2" s="23"/>
      <c r="AB2" s="23" t="s">
        <v>116</v>
      </c>
      <c r="AC2" s="23" t="s">
        <v>123</v>
      </c>
      <c r="AD2" s="23" t="s">
        <v>124</v>
      </c>
    </row>
    <row r="3" spans="1:30" ht="40" customHeight="1" thickBot="1">
      <c r="A3" s="34" t="s">
        <v>198</v>
      </c>
      <c r="B3" s="34">
        <f>VLOOKUP(A3,(NBAAOF[]),2,0)</f>
        <v>111.2</v>
      </c>
      <c r="C3" s="35">
        <f>VLOOKUP(A3,(NBAADF[]),2,0)</f>
        <v>109.2</v>
      </c>
      <c r="D3" s="30">
        <f>SQRT(B3*C2)</f>
        <v>110.64863306882738</v>
      </c>
      <c r="E3" s="30">
        <f ca="1">NORMINV(RAND(), D3,15)</f>
        <v>99.498037463903827</v>
      </c>
      <c r="F3" s="31">
        <f>SUM(F8:F1007)/1000</f>
        <v>0.48099999999999998</v>
      </c>
      <c r="G3" s="30"/>
      <c r="H3" s="23"/>
      <c r="I3" s="23"/>
      <c r="J3" s="16" t="s">
        <v>126</v>
      </c>
      <c r="K3" s="47">
        <v>17.3</v>
      </c>
      <c r="L3" s="23"/>
      <c r="M3" s="79" t="s">
        <v>126</v>
      </c>
      <c r="N3" s="36">
        <v>22.4</v>
      </c>
      <c r="O3" s="23"/>
      <c r="P3" s="68" t="s">
        <v>156</v>
      </c>
      <c r="Q3" s="51">
        <f>115.6</f>
        <v>115.6</v>
      </c>
      <c r="R3" s="23"/>
      <c r="S3" s="75" t="s">
        <v>213</v>
      </c>
      <c r="T3" s="54">
        <f>110.4</f>
        <v>110.4</v>
      </c>
      <c r="U3" s="23"/>
      <c r="V3" s="82" t="s">
        <v>156</v>
      </c>
      <c r="W3" s="50">
        <v>107.4</v>
      </c>
      <c r="X3" s="23"/>
      <c r="Y3" s="75" t="s">
        <v>213</v>
      </c>
      <c r="Z3" s="55">
        <v>106.3</v>
      </c>
      <c r="AA3" s="23"/>
      <c r="AB3" s="37" t="s">
        <v>117</v>
      </c>
      <c r="AC3" s="23">
        <v>-4</v>
      </c>
      <c r="AD3" s="23">
        <v>6</v>
      </c>
    </row>
    <row r="4" spans="1:30" ht="16" thickBot="1">
      <c r="A4" s="38"/>
      <c r="B4" s="30"/>
      <c r="C4" s="30"/>
      <c r="D4" s="30"/>
      <c r="E4" s="30"/>
      <c r="F4" s="30"/>
      <c r="G4" s="30"/>
      <c r="H4" s="23"/>
      <c r="I4" s="23"/>
      <c r="J4" s="15" t="s">
        <v>127</v>
      </c>
      <c r="K4" s="46">
        <v>19.100000000000001</v>
      </c>
      <c r="L4" s="23"/>
      <c r="M4" s="78" t="s">
        <v>127</v>
      </c>
      <c r="N4" s="33">
        <v>30.9</v>
      </c>
      <c r="O4" s="23"/>
      <c r="P4" s="69" t="s">
        <v>157</v>
      </c>
      <c r="Q4" s="65">
        <f>112.9</f>
        <v>112.9</v>
      </c>
      <c r="R4" s="23"/>
      <c r="S4" s="74" t="s">
        <v>212</v>
      </c>
      <c r="T4" s="53">
        <f>106.6</f>
        <v>106.6</v>
      </c>
      <c r="U4" s="23"/>
      <c r="V4" s="83" t="s">
        <v>157</v>
      </c>
      <c r="W4" s="49">
        <v>102.5</v>
      </c>
      <c r="X4" s="23"/>
      <c r="Y4" s="74" t="s">
        <v>212</v>
      </c>
      <c r="Z4" s="58">
        <v>111.8</v>
      </c>
      <c r="AA4" s="23"/>
      <c r="AB4" s="23" t="s">
        <v>118</v>
      </c>
      <c r="AC4" s="23">
        <v>-2</v>
      </c>
      <c r="AD4" s="23">
        <v>4</v>
      </c>
    </row>
    <row r="5" spans="1:30" ht="16" thickBot="1">
      <c r="A5" s="39"/>
      <c r="B5" s="40" t="s">
        <v>0</v>
      </c>
      <c r="C5" s="41"/>
      <c r="D5" s="41"/>
      <c r="E5" s="41"/>
      <c r="F5" s="40" t="s">
        <v>1</v>
      </c>
      <c r="G5" s="41"/>
      <c r="H5" s="23"/>
      <c r="I5" s="23"/>
      <c r="J5" s="16" t="s">
        <v>128</v>
      </c>
      <c r="K5" s="47">
        <v>19.600000000000001</v>
      </c>
      <c r="L5" s="23"/>
      <c r="M5" s="79" t="s">
        <v>128</v>
      </c>
      <c r="N5" s="36">
        <v>16.2</v>
      </c>
      <c r="O5" s="23"/>
      <c r="P5" s="70" t="s">
        <v>158</v>
      </c>
      <c r="Q5" s="51">
        <f>111.2</f>
        <v>111.2</v>
      </c>
      <c r="R5" s="23"/>
      <c r="S5" s="75" t="s">
        <v>211</v>
      </c>
      <c r="T5" s="54">
        <f>110.3</f>
        <v>110.3</v>
      </c>
      <c r="U5" s="23"/>
      <c r="V5" s="84" t="s">
        <v>158</v>
      </c>
      <c r="W5" s="50">
        <v>109.5</v>
      </c>
      <c r="X5" s="23"/>
      <c r="Y5" s="75" t="s">
        <v>211</v>
      </c>
      <c r="Z5" s="55">
        <v>113.3</v>
      </c>
      <c r="AA5" s="23"/>
      <c r="AB5" s="23" t="s">
        <v>119</v>
      </c>
      <c r="AC5" s="23">
        <v>-1</v>
      </c>
      <c r="AD5" s="23">
        <v>2</v>
      </c>
    </row>
    <row r="6" spans="1:30" ht="16" thickBot="1">
      <c r="A6" s="38" t="s">
        <v>2</v>
      </c>
      <c r="B6" s="30" t="s">
        <v>3</v>
      </c>
      <c r="C6" s="30" t="s">
        <v>4</v>
      </c>
      <c r="D6" s="30"/>
      <c r="E6" s="30" t="s">
        <v>5</v>
      </c>
      <c r="F6" s="30" t="s">
        <v>6</v>
      </c>
      <c r="G6" s="30" t="s">
        <v>7</v>
      </c>
      <c r="H6" s="23"/>
      <c r="I6" s="23"/>
      <c r="J6" s="15" t="s">
        <v>129</v>
      </c>
      <c r="K6" s="46">
        <v>18.100000000000001</v>
      </c>
      <c r="L6" s="23"/>
      <c r="M6" s="78" t="s">
        <v>129</v>
      </c>
      <c r="N6" s="33">
        <v>18.899999999999999</v>
      </c>
      <c r="O6" s="23"/>
      <c r="P6" s="71" t="s">
        <v>159</v>
      </c>
      <c r="Q6" s="65">
        <f>105.4</f>
        <v>105.4</v>
      </c>
      <c r="R6" s="23"/>
      <c r="S6" s="74" t="s">
        <v>210</v>
      </c>
      <c r="T6" s="53">
        <f>106.2</f>
        <v>106.2</v>
      </c>
      <c r="U6" s="23"/>
      <c r="V6" s="85" t="s">
        <v>159</v>
      </c>
      <c r="W6" s="49">
        <v>110.5</v>
      </c>
      <c r="X6" s="23"/>
      <c r="Y6" s="74" t="s">
        <v>210</v>
      </c>
      <c r="Z6" s="58">
        <v>114</v>
      </c>
      <c r="AA6" s="23"/>
      <c r="AB6" s="23" t="s">
        <v>120</v>
      </c>
      <c r="AC6" s="23">
        <v>0</v>
      </c>
      <c r="AD6" s="23">
        <v>0</v>
      </c>
    </row>
    <row r="7" spans="1:30" ht="16" thickBot="1">
      <c r="A7" s="38" t="s">
        <v>12</v>
      </c>
      <c r="B7" s="30">
        <f ca="1">E2</f>
        <v>119.09217333723996</v>
      </c>
      <c r="C7" s="30">
        <f ca="1">E3</f>
        <v>99.498037463903827</v>
      </c>
      <c r="D7" s="30"/>
      <c r="E7" s="30">
        <f ca="1">IF(B7&gt;C7, 1, 0)</f>
        <v>1</v>
      </c>
      <c r="F7" s="30">
        <f ca="1">IF(B7&lt;C7, 1, 0)</f>
        <v>0</v>
      </c>
      <c r="G7" s="42">
        <f ca="1">IF(B7&gt;C7,B7-C7,C7-B7)</f>
        <v>19.594135873336128</v>
      </c>
      <c r="H7" s="23"/>
      <c r="I7" s="23"/>
      <c r="J7" s="16" t="s">
        <v>130</v>
      </c>
      <c r="K7" s="47">
        <v>118.6</v>
      </c>
      <c r="L7" s="23"/>
      <c r="M7" s="79" t="s">
        <v>130</v>
      </c>
      <c r="N7" s="36">
        <v>26.3</v>
      </c>
      <c r="O7" s="23"/>
      <c r="P7" s="70" t="s">
        <v>166</v>
      </c>
      <c r="Q7" s="51">
        <v>121.7</v>
      </c>
      <c r="R7" s="23"/>
      <c r="S7" s="75" t="s">
        <v>209</v>
      </c>
      <c r="T7" s="54">
        <f>115.8</f>
        <v>115.8</v>
      </c>
      <c r="U7" s="23"/>
      <c r="V7" s="84" t="s">
        <v>166</v>
      </c>
      <c r="W7" s="50">
        <v>107</v>
      </c>
      <c r="X7" s="23"/>
      <c r="Y7" s="75" t="s">
        <v>209</v>
      </c>
      <c r="Z7" s="55">
        <v>107.6</v>
      </c>
      <c r="AA7" s="23"/>
      <c r="AB7" s="23" t="s">
        <v>121</v>
      </c>
      <c r="AC7" s="23">
        <v>2</v>
      </c>
      <c r="AD7" s="23">
        <v>-2</v>
      </c>
    </row>
    <row r="8" spans="1:30" ht="16" thickBot="1">
      <c r="A8" s="23">
        <v>1</v>
      </c>
      <c r="B8" s="23">
        <f t="dataTable" ref="B8:C1007" dt2D="0" dtr="0" r1="A4" ca="1"/>
        <v>127.18934212782945</v>
      </c>
      <c r="C8" s="23">
        <v>115.99202397217638</v>
      </c>
      <c r="D8" s="23"/>
      <c r="E8" s="30">
        <f t="shared" ref="E8:E71" si="0">IF(B8&gt;C8, 1, 0)</f>
        <v>1</v>
      </c>
      <c r="F8" s="30">
        <f t="shared" ref="F8:F71" si="1">IF(B8&lt;C8, 1, 0)</f>
        <v>0</v>
      </c>
      <c r="G8" s="42">
        <f t="shared" ref="G8:G71" si="2">IF(B8&gt;C8,B8-C8,C8-B8)</f>
        <v>11.197318155653065</v>
      </c>
      <c r="H8" s="23"/>
      <c r="I8" s="23"/>
      <c r="J8" s="15" t="s">
        <v>131</v>
      </c>
      <c r="K8" s="46"/>
      <c r="L8" s="23"/>
      <c r="M8" s="78" t="s">
        <v>131</v>
      </c>
      <c r="N8" s="33">
        <v>24.6</v>
      </c>
      <c r="O8" s="23"/>
      <c r="P8" s="71" t="s">
        <v>184</v>
      </c>
      <c r="Q8" s="65">
        <f>101.1</f>
        <v>101.1</v>
      </c>
      <c r="R8" s="23"/>
      <c r="S8" s="74" t="s">
        <v>208</v>
      </c>
      <c r="T8" s="53">
        <v>108.6</v>
      </c>
      <c r="U8" s="23"/>
      <c r="V8" s="85" t="s">
        <v>184</v>
      </c>
      <c r="W8" s="49">
        <v>105.6</v>
      </c>
      <c r="X8" s="23"/>
      <c r="Y8" s="74" t="s">
        <v>208</v>
      </c>
      <c r="Z8" s="58">
        <v>109.1</v>
      </c>
      <c r="AA8" s="23"/>
      <c r="AB8" s="23" t="s">
        <v>122</v>
      </c>
      <c r="AC8" s="23">
        <v>4</v>
      </c>
      <c r="AD8" s="23">
        <v>-4</v>
      </c>
    </row>
    <row r="9" spans="1:30" ht="16" thickBot="1">
      <c r="A9" s="23">
        <v>2</v>
      </c>
      <c r="B9" s="23">
        <v>127.63269437266403</v>
      </c>
      <c r="C9" s="23">
        <v>123.11810106508297</v>
      </c>
      <c r="D9" s="23"/>
      <c r="E9" s="30">
        <f t="shared" si="0"/>
        <v>1</v>
      </c>
      <c r="F9" s="30">
        <f t="shared" si="1"/>
        <v>0</v>
      </c>
      <c r="G9" s="42">
        <f t="shared" si="2"/>
        <v>4.514593307581066</v>
      </c>
      <c r="H9" s="23"/>
      <c r="I9" s="23"/>
      <c r="J9" s="16" t="s">
        <v>132</v>
      </c>
      <c r="K9" s="47">
        <v>33.200000000000003</v>
      </c>
      <c r="L9" s="23"/>
      <c r="M9" s="79" t="s">
        <v>132</v>
      </c>
      <c r="N9" s="36">
        <v>17.600000000000001</v>
      </c>
      <c r="O9" s="23"/>
      <c r="P9" s="70" t="s">
        <v>183</v>
      </c>
      <c r="Q9" s="51">
        <v>106.1</v>
      </c>
      <c r="R9" s="23"/>
      <c r="S9" s="75" t="s">
        <v>207</v>
      </c>
      <c r="T9" s="54">
        <v>107.6</v>
      </c>
      <c r="U9" s="23"/>
      <c r="V9" s="84" t="s">
        <v>183</v>
      </c>
      <c r="W9" s="50">
        <v>107.6</v>
      </c>
      <c r="X9" s="23"/>
      <c r="Y9" s="75" t="s">
        <v>207</v>
      </c>
      <c r="Z9" s="55">
        <v>112.5</v>
      </c>
      <c r="AA9" s="23"/>
      <c r="AB9" s="23"/>
      <c r="AC9" s="23"/>
      <c r="AD9" s="23"/>
    </row>
    <row r="10" spans="1:30" ht="16" thickBot="1">
      <c r="A10" s="23">
        <v>3</v>
      </c>
      <c r="B10" s="23">
        <v>141.13984480221774</v>
      </c>
      <c r="C10" s="23">
        <v>102.4158124743376</v>
      </c>
      <c r="D10" s="23"/>
      <c r="E10" s="30">
        <f t="shared" si="0"/>
        <v>1</v>
      </c>
      <c r="F10" s="30">
        <f t="shared" si="1"/>
        <v>0</v>
      </c>
      <c r="G10" s="42">
        <f t="shared" si="2"/>
        <v>38.724032327880138</v>
      </c>
      <c r="H10" s="23"/>
      <c r="I10" s="23"/>
      <c r="J10" s="15" t="s">
        <v>133</v>
      </c>
      <c r="K10" s="46">
        <v>23.6</v>
      </c>
      <c r="L10" s="23"/>
      <c r="M10" s="78" t="s">
        <v>133</v>
      </c>
      <c r="N10" s="33">
        <v>24.1</v>
      </c>
      <c r="O10" s="23"/>
      <c r="P10" s="71" t="s">
        <v>182</v>
      </c>
      <c r="Q10" s="65">
        <v>109.3</v>
      </c>
      <c r="R10" s="23"/>
      <c r="S10" s="74" t="s">
        <v>206</v>
      </c>
      <c r="T10" s="53">
        <v>105.2</v>
      </c>
      <c r="U10" s="23"/>
      <c r="V10" s="85" t="s">
        <v>182</v>
      </c>
      <c r="W10" s="49">
        <v>111.4</v>
      </c>
      <c r="X10" s="23"/>
      <c r="Y10" s="74" t="s">
        <v>206</v>
      </c>
      <c r="Z10" s="58">
        <v>110.2</v>
      </c>
      <c r="AA10" s="23"/>
      <c r="AB10" s="23"/>
      <c r="AC10" s="23"/>
      <c r="AD10" s="23"/>
    </row>
    <row r="11" spans="1:30" ht="16" thickBot="1">
      <c r="A11" s="23">
        <v>4</v>
      </c>
      <c r="B11" s="23">
        <v>116.86686779504468</v>
      </c>
      <c r="C11" s="23">
        <v>110.34461662334235</v>
      </c>
      <c r="D11" s="23"/>
      <c r="E11" s="30">
        <f t="shared" si="0"/>
        <v>1</v>
      </c>
      <c r="F11" s="30">
        <f t="shared" si="1"/>
        <v>0</v>
      </c>
      <c r="G11" s="42">
        <f t="shared" si="2"/>
        <v>6.5222511717023366</v>
      </c>
      <c r="H11" s="23"/>
      <c r="I11" s="23"/>
      <c r="J11" s="16" t="s">
        <v>134</v>
      </c>
      <c r="K11" s="47">
        <v>25.1</v>
      </c>
      <c r="L11" s="23"/>
      <c r="M11" s="79" t="s">
        <v>134</v>
      </c>
      <c r="N11" s="36">
        <v>20.7</v>
      </c>
      <c r="O11" s="23"/>
      <c r="P11" s="70" t="s">
        <v>181</v>
      </c>
      <c r="Q11" s="51">
        <v>108.6</v>
      </c>
      <c r="R11" s="23"/>
      <c r="S11" s="75" t="s">
        <v>205</v>
      </c>
      <c r="T11" s="54">
        <v>104.8</v>
      </c>
      <c r="U11" s="23"/>
      <c r="V11" s="84" t="s">
        <v>181</v>
      </c>
      <c r="W11" s="50">
        <v>115.1</v>
      </c>
      <c r="X11" s="23"/>
      <c r="Y11" s="75" t="s">
        <v>205</v>
      </c>
      <c r="Z11" s="55">
        <v>114.4</v>
      </c>
      <c r="AA11" s="23"/>
      <c r="AB11" s="23"/>
      <c r="AC11" s="23"/>
      <c r="AD11" s="23"/>
    </row>
    <row r="12" spans="1:30" ht="16" thickBot="1">
      <c r="A12" s="23">
        <v>5</v>
      </c>
      <c r="B12" s="23">
        <v>111.16826623348925</v>
      </c>
      <c r="C12" s="23">
        <v>93.376820288645661</v>
      </c>
      <c r="D12" s="23"/>
      <c r="E12" s="30">
        <f t="shared" si="0"/>
        <v>1</v>
      </c>
      <c r="F12" s="30">
        <f t="shared" si="1"/>
        <v>0</v>
      </c>
      <c r="G12" s="42">
        <f t="shared" si="2"/>
        <v>17.791445944843588</v>
      </c>
      <c r="H12" s="23"/>
      <c r="I12" s="23"/>
      <c r="J12" s="15" t="s">
        <v>135</v>
      </c>
      <c r="K12" s="46">
        <v>22.6</v>
      </c>
      <c r="L12" s="23"/>
      <c r="M12" s="78" t="s">
        <v>135</v>
      </c>
      <c r="N12" s="33">
        <v>23.3</v>
      </c>
      <c r="O12" s="23"/>
      <c r="P12" s="71" t="s">
        <v>180</v>
      </c>
      <c r="Q12" s="65">
        <f>116.4</f>
        <v>116.4</v>
      </c>
      <c r="R12" s="23"/>
      <c r="S12" s="74" t="s">
        <v>204</v>
      </c>
      <c r="T12" s="53">
        <v>108.8</v>
      </c>
      <c r="U12" s="23"/>
      <c r="V12" s="85" t="s">
        <v>180</v>
      </c>
      <c r="W12" s="49">
        <v>107.1</v>
      </c>
      <c r="X12" s="23"/>
      <c r="Y12" s="74" t="s">
        <v>204</v>
      </c>
      <c r="Z12" s="58">
        <v>110.7</v>
      </c>
      <c r="AA12" s="23"/>
      <c r="AB12" s="23"/>
      <c r="AC12" s="23"/>
      <c r="AD12" s="23"/>
    </row>
    <row r="13" spans="1:30" ht="16" thickBot="1">
      <c r="A13" s="23">
        <v>6</v>
      </c>
      <c r="B13" s="23">
        <v>117.11536396709529</v>
      </c>
      <c r="C13" s="23">
        <v>128.3778282832553</v>
      </c>
      <c r="D13" s="23"/>
      <c r="E13" s="30">
        <f t="shared" si="0"/>
        <v>0</v>
      </c>
      <c r="F13" s="30">
        <f t="shared" si="1"/>
        <v>1</v>
      </c>
      <c r="G13" s="42">
        <f t="shared" si="2"/>
        <v>11.262464316160006</v>
      </c>
      <c r="H13" s="23"/>
      <c r="I13" s="23"/>
      <c r="J13" s="16" t="s">
        <v>136</v>
      </c>
      <c r="K13" s="47">
        <v>18.8</v>
      </c>
      <c r="L13" s="23"/>
      <c r="M13" s="79" t="s">
        <v>136</v>
      </c>
      <c r="N13" s="36">
        <v>24.8</v>
      </c>
      <c r="O13" s="23"/>
      <c r="P13" s="70" t="s">
        <v>179</v>
      </c>
      <c r="Q13" s="51">
        <v>104.9</v>
      </c>
      <c r="R13" s="23"/>
      <c r="S13" s="75" t="s">
        <v>203</v>
      </c>
      <c r="T13" s="54">
        <v>107.7</v>
      </c>
      <c r="U13" s="23"/>
      <c r="V13" s="84" t="s">
        <v>179</v>
      </c>
      <c r="W13" s="50">
        <v>105.3</v>
      </c>
      <c r="X13" s="23"/>
      <c r="Y13" s="75" t="s">
        <v>203</v>
      </c>
      <c r="Z13" s="55">
        <v>109.2</v>
      </c>
      <c r="AA13" s="23"/>
      <c r="AB13" s="23"/>
      <c r="AC13" s="23"/>
      <c r="AD13" s="23"/>
    </row>
    <row r="14" spans="1:30" ht="16" thickBot="1">
      <c r="A14" s="23">
        <v>7</v>
      </c>
      <c r="B14" s="23">
        <v>99.021563296880316</v>
      </c>
      <c r="C14" s="23">
        <v>131.03072804807448</v>
      </c>
      <c r="D14" s="23"/>
      <c r="E14" s="30">
        <f t="shared" si="0"/>
        <v>0</v>
      </c>
      <c r="F14" s="30">
        <f t="shared" si="1"/>
        <v>1</v>
      </c>
      <c r="G14" s="42">
        <f t="shared" si="2"/>
        <v>32.009164751194163</v>
      </c>
      <c r="H14" s="23"/>
      <c r="I14" s="23"/>
      <c r="J14" s="15" t="s">
        <v>137</v>
      </c>
      <c r="K14" s="46">
        <v>28.2</v>
      </c>
      <c r="L14" s="23"/>
      <c r="M14" s="78" t="s">
        <v>137</v>
      </c>
      <c r="N14" s="33">
        <v>19.3</v>
      </c>
      <c r="O14" s="23"/>
      <c r="P14" s="71" t="s">
        <v>178</v>
      </c>
      <c r="Q14" s="65">
        <f>115</f>
        <v>115</v>
      </c>
      <c r="R14" s="23"/>
      <c r="S14" s="74" t="s">
        <v>202</v>
      </c>
      <c r="T14" s="53">
        <f>116.2</f>
        <v>116.2</v>
      </c>
      <c r="U14" s="23"/>
      <c r="V14" s="85" t="s">
        <v>178</v>
      </c>
      <c r="W14" s="49">
        <v>115.7</v>
      </c>
      <c r="X14" s="23"/>
      <c r="Y14" s="74" t="s">
        <v>202</v>
      </c>
      <c r="Z14" s="58">
        <v>123.6</v>
      </c>
      <c r="AA14" s="23"/>
      <c r="AB14" s="23"/>
      <c r="AC14" s="23"/>
      <c r="AD14" s="23"/>
    </row>
    <row r="15" spans="1:30" ht="16" thickBot="1">
      <c r="A15" s="23">
        <v>8</v>
      </c>
      <c r="B15" s="23">
        <v>111.75333094744143</v>
      </c>
      <c r="C15" s="23">
        <v>134.58494632025344</v>
      </c>
      <c r="D15" s="23"/>
      <c r="E15" s="30">
        <f t="shared" si="0"/>
        <v>0</v>
      </c>
      <c r="F15" s="30">
        <f t="shared" si="1"/>
        <v>1</v>
      </c>
      <c r="G15" s="42">
        <f t="shared" si="2"/>
        <v>22.83161537281201</v>
      </c>
      <c r="H15" s="23"/>
      <c r="I15" s="23"/>
      <c r="J15" s="16" t="s">
        <v>138</v>
      </c>
      <c r="K15" s="47">
        <v>21.1</v>
      </c>
      <c r="L15" s="23"/>
      <c r="M15" s="79" t="s">
        <v>138</v>
      </c>
      <c r="N15" s="36">
        <v>21.6</v>
      </c>
      <c r="O15" s="23"/>
      <c r="P15" s="70" t="s">
        <v>177</v>
      </c>
      <c r="Q15" s="51">
        <f>104.2</f>
        <v>104.2</v>
      </c>
      <c r="R15" s="23"/>
      <c r="S15" s="75" t="s">
        <v>201</v>
      </c>
      <c r="T15" s="54">
        <f>101.6</f>
        <v>101.6</v>
      </c>
      <c r="U15" s="23"/>
      <c r="V15" s="84" t="s">
        <v>177</v>
      </c>
      <c r="W15" s="50">
        <v>109.5</v>
      </c>
      <c r="X15" s="23"/>
      <c r="Y15" s="75" t="s">
        <v>201</v>
      </c>
      <c r="Z15" s="55">
        <v>109.7</v>
      </c>
      <c r="AA15" s="23"/>
      <c r="AB15" s="23"/>
      <c r="AC15" s="23"/>
      <c r="AD15" s="23"/>
    </row>
    <row r="16" spans="1:30" ht="16" thickBot="1">
      <c r="A16" s="23">
        <v>9</v>
      </c>
      <c r="B16" s="23">
        <v>115.93566861673533</v>
      </c>
      <c r="C16" s="23">
        <v>76.976284786397144</v>
      </c>
      <c r="D16" s="23"/>
      <c r="E16" s="30">
        <f t="shared" si="0"/>
        <v>1</v>
      </c>
      <c r="F16" s="30">
        <f t="shared" si="1"/>
        <v>0</v>
      </c>
      <c r="G16" s="42">
        <f t="shared" si="2"/>
        <v>38.959383830338183</v>
      </c>
      <c r="H16" s="23"/>
      <c r="I16" s="23"/>
      <c r="J16" s="15" t="s">
        <v>139</v>
      </c>
      <c r="K16" s="46">
        <v>17.600000000000001</v>
      </c>
      <c r="L16" s="23"/>
      <c r="M16" s="78" t="s">
        <v>139</v>
      </c>
      <c r="N16" s="33">
        <v>19.8</v>
      </c>
      <c r="O16" s="23"/>
      <c r="P16" s="71" t="s">
        <v>176</v>
      </c>
      <c r="Q16" s="65">
        <f>114.6</f>
        <v>114.6</v>
      </c>
      <c r="R16" s="23"/>
      <c r="S16" s="74" t="s">
        <v>200</v>
      </c>
      <c r="T16" s="53">
        <f>108.8</f>
        <v>108.8</v>
      </c>
      <c r="U16" s="23"/>
      <c r="V16" s="85" t="s">
        <v>176</v>
      </c>
      <c r="W16" s="49">
        <v>117.4</v>
      </c>
      <c r="X16" s="23"/>
      <c r="Y16" s="74" t="s">
        <v>200</v>
      </c>
      <c r="Z16" s="58">
        <v>122.2</v>
      </c>
      <c r="AA16" s="23"/>
      <c r="AB16" s="23"/>
      <c r="AC16" s="23"/>
      <c r="AD16" s="23"/>
    </row>
    <row r="17" spans="1:30" ht="16" thickBot="1">
      <c r="A17" s="23">
        <v>10</v>
      </c>
      <c r="B17" s="23">
        <v>93.251180495060254</v>
      </c>
      <c r="C17" s="23">
        <v>115.94509440830707</v>
      </c>
      <c r="D17" s="23"/>
      <c r="E17" s="30">
        <f t="shared" si="0"/>
        <v>0</v>
      </c>
      <c r="F17" s="30">
        <f t="shared" si="1"/>
        <v>1</v>
      </c>
      <c r="G17" s="42">
        <f t="shared" si="2"/>
        <v>22.693913913246817</v>
      </c>
      <c r="H17" s="23"/>
      <c r="I17" s="23"/>
      <c r="J17" s="16" t="s">
        <v>140</v>
      </c>
      <c r="K17" s="47">
        <v>19.600000000000001</v>
      </c>
      <c r="L17" s="23"/>
      <c r="M17" s="79" t="s">
        <v>140</v>
      </c>
      <c r="N17" s="36">
        <v>26.2</v>
      </c>
      <c r="O17" s="23"/>
      <c r="P17" s="70" t="s">
        <v>175</v>
      </c>
      <c r="Q17" s="51">
        <f>111.3</f>
        <v>111.3</v>
      </c>
      <c r="R17" s="23"/>
      <c r="S17" s="75" t="s">
        <v>199</v>
      </c>
      <c r="T17" s="54">
        <v>109.5</v>
      </c>
      <c r="U17" s="23"/>
      <c r="V17" s="84" t="s">
        <v>175</v>
      </c>
      <c r="W17" s="50">
        <v>105.3</v>
      </c>
      <c r="X17" s="23"/>
      <c r="Y17" s="75" t="s">
        <v>199</v>
      </c>
      <c r="Z17" s="55">
        <v>109.7</v>
      </c>
      <c r="AA17" s="23"/>
      <c r="AB17" s="23"/>
      <c r="AC17" s="23"/>
      <c r="AD17" s="23"/>
    </row>
    <row r="18" spans="1:30" ht="16" thickBot="1">
      <c r="A18" s="23">
        <v>11</v>
      </c>
      <c r="B18" s="23">
        <v>117.71842337087624</v>
      </c>
      <c r="C18" s="23">
        <v>126.54321684132066</v>
      </c>
      <c r="D18" s="23"/>
      <c r="E18" s="30">
        <f t="shared" si="0"/>
        <v>0</v>
      </c>
      <c r="F18" s="30">
        <f t="shared" si="1"/>
        <v>1</v>
      </c>
      <c r="G18" s="42">
        <f t="shared" si="2"/>
        <v>8.8247934704444191</v>
      </c>
      <c r="H18" s="23"/>
      <c r="I18" s="23"/>
      <c r="J18" s="15" t="s">
        <v>141</v>
      </c>
      <c r="K18" s="46">
        <v>27.1</v>
      </c>
      <c r="L18" s="23"/>
      <c r="M18" s="78" t="s">
        <v>141</v>
      </c>
      <c r="N18" s="33">
        <v>20.100000000000001</v>
      </c>
      <c r="O18" s="23"/>
      <c r="P18" s="71" t="s">
        <v>174</v>
      </c>
      <c r="Q18" s="65">
        <v>110.9</v>
      </c>
      <c r="R18" s="23"/>
      <c r="S18" s="74" t="s">
        <v>198</v>
      </c>
      <c r="T18" s="53">
        <v>111.2</v>
      </c>
      <c r="U18" s="23"/>
      <c r="V18" s="85" t="s">
        <v>174</v>
      </c>
      <c r="W18" s="49">
        <v>106.5</v>
      </c>
      <c r="X18" s="23"/>
      <c r="Y18" s="74" t="s">
        <v>198</v>
      </c>
      <c r="Z18" s="58">
        <v>109.2</v>
      </c>
      <c r="AA18" s="23"/>
      <c r="AB18" s="23"/>
      <c r="AC18" s="23"/>
      <c r="AD18" s="23"/>
    </row>
    <row r="19" spans="1:30" ht="16" thickBot="1">
      <c r="A19" s="23">
        <v>12</v>
      </c>
      <c r="B19" s="23">
        <v>111.1646018677432</v>
      </c>
      <c r="C19" s="23">
        <v>103.69848038137162</v>
      </c>
      <c r="D19" s="23"/>
      <c r="E19" s="30">
        <f t="shared" si="0"/>
        <v>1</v>
      </c>
      <c r="F19" s="30">
        <f t="shared" si="1"/>
        <v>0</v>
      </c>
      <c r="G19" s="42">
        <f t="shared" si="2"/>
        <v>7.466121486371577</v>
      </c>
      <c r="H19" s="23"/>
      <c r="I19" s="23"/>
      <c r="J19" s="16" t="s">
        <v>143</v>
      </c>
      <c r="K19" s="47">
        <v>16.600000000000001</v>
      </c>
      <c r="L19" s="23"/>
      <c r="M19" s="79" t="s">
        <v>143</v>
      </c>
      <c r="N19" s="36">
        <v>27.2</v>
      </c>
      <c r="O19" s="23"/>
      <c r="P19" s="70" t="s">
        <v>173</v>
      </c>
      <c r="Q19" s="51">
        <f>113</f>
        <v>113</v>
      </c>
      <c r="R19" s="23"/>
      <c r="S19" s="75" t="s">
        <v>197</v>
      </c>
      <c r="T19" s="54">
        <v>108.4</v>
      </c>
      <c r="U19" s="23"/>
      <c r="V19" s="84" t="s">
        <v>173</v>
      </c>
      <c r="W19" s="50">
        <v>109.1</v>
      </c>
      <c r="X19" s="23"/>
      <c r="Y19" s="75" t="s">
        <v>197</v>
      </c>
      <c r="Z19" s="55">
        <v>107.5</v>
      </c>
      <c r="AA19" s="23"/>
      <c r="AB19" s="23"/>
      <c r="AC19" s="23"/>
      <c r="AD19" s="23"/>
    </row>
    <row r="20" spans="1:30" ht="16" thickBot="1">
      <c r="A20" s="23">
        <v>13</v>
      </c>
      <c r="B20" s="23">
        <v>130.51433796873042</v>
      </c>
      <c r="C20" s="23">
        <v>105.17893291997676</v>
      </c>
      <c r="D20" s="23"/>
      <c r="E20" s="30">
        <f t="shared" si="0"/>
        <v>1</v>
      </c>
      <c r="F20" s="30">
        <f t="shared" si="1"/>
        <v>0</v>
      </c>
      <c r="G20" s="42">
        <f t="shared" si="2"/>
        <v>25.335405048753657</v>
      </c>
      <c r="H20" s="23"/>
      <c r="I20" s="23"/>
      <c r="J20" s="15" t="s">
        <v>142</v>
      </c>
      <c r="K20" s="46">
        <v>21.3</v>
      </c>
      <c r="L20" s="23"/>
      <c r="M20" s="78" t="s">
        <v>142</v>
      </c>
      <c r="N20" s="33">
        <v>28.2</v>
      </c>
      <c r="O20" s="23"/>
      <c r="P20" s="71" t="s">
        <v>172</v>
      </c>
      <c r="Q20" s="65">
        <f>116.7</f>
        <v>116.7</v>
      </c>
      <c r="R20" s="23"/>
      <c r="S20" s="74" t="s">
        <v>214</v>
      </c>
      <c r="T20" s="53">
        <f>110.8</f>
        <v>110.8</v>
      </c>
      <c r="U20" s="23"/>
      <c r="V20" s="85" t="s">
        <v>172</v>
      </c>
      <c r="W20" s="49">
        <v>114.8</v>
      </c>
      <c r="X20" s="23"/>
      <c r="Y20" s="74" t="s">
        <v>214</v>
      </c>
      <c r="Z20" s="58">
        <v>115.7</v>
      </c>
      <c r="AA20" s="23"/>
      <c r="AB20" s="23"/>
      <c r="AC20" s="23"/>
      <c r="AD20" s="23"/>
    </row>
    <row r="21" spans="1:30" ht="16" thickBot="1">
      <c r="A21" s="23">
        <v>14</v>
      </c>
      <c r="B21" s="23">
        <v>111.56378507948374</v>
      </c>
      <c r="C21" s="23">
        <v>98.877134813437621</v>
      </c>
      <c r="D21" s="23"/>
      <c r="E21" s="30">
        <f t="shared" si="0"/>
        <v>1</v>
      </c>
      <c r="F21" s="30">
        <f t="shared" si="1"/>
        <v>0</v>
      </c>
      <c r="G21" s="42">
        <f t="shared" si="2"/>
        <v>12.686650266046115</v>
      </c>
      <c r="H21" s="23"/>
      <c r="I21" s="23"/>
      <c r="J21" s="16" t="s">
        <v>144</v>
      </c>
      <c r="K21" s="47">
        <v>24.1</v>
      </c>
      <c r="L21" s="23"/>
      <c r="M21" s="79" t="s">
        <v>144</v>
      </c>
      <c r="N21" s="36">
        <v>22.1</v>
      </c>
      <c r="O21" s="23"/>
      <c r="P21" s="70" t="s">
        <v>171</v>
      </c>
      <c r="Q21" s="51">
        <f>110.7</f>
        <v>110.7</v>
      </c>
      <c r="R21" s="23"/>
      <c r="S21" s="75" t="s">
        <v>196</v>
      </c>
      <c r="T21" s="54">
        <f>115.8</f>
        <v>115.8</v>
      </c>
      <c r="U21" s="23"/>
      <c r="V21" s="84" t="s">
        <v>171</v>
      </c>
      <c r="W21" s="50">
        <v>115.3</v>
      </c>
      <c r="X21" s="23"/>
      <c r="Y21" s="75" t="s">
        <v>196</v>
      </c>
      <c r="Z21" s="55">
        <v>119.8</v>
      </c>
      <c r="AA21" s="23"/>
      <c r="AB21" s="23"/>
      <c r="AC21" s="23"/>
      <c r="AD21" s="23"/>
    </row>
    <row r="22" spans="1:30" ht="16" thickBot="1">
      <c r="A22" s="23">
        <v>15</v>
      </c>
      <c r="B22" s="23">
        <v>113.03826495602921</v>
      </c>
      <c r="C22" s="23">
        <v>117.76558789709482</v>
      </c>
      <c r="D22" s="23"/>
      <c r="E22" s="30">
        <f t="shared" si="0"/>
        <v>0</v>
      </c>
      <c r="F22" s="30">
        <f t="shared" si="1"/>
        <v>1</v>
      </c>
      <c r="G22" s="42">
        <f t="shared" si="2"/>
        <v>4.7273229410656086</v>
      </c>
      <c r="H22" s="23"/>
      <c r="I22" s="23"/>
      <c r="J22" s="15" t="s">
        <v>145</v>
      </c>
      <c r="K22" s="46">
        <v>23.5</v>
      </c>
      <c r="L22" s="23"/>
      <c r="M22" s="78" t="s">
        <v>145</v>
      </c>
      <c r="N22" s="33">
        <v>19.600000000000001</v>
      </c>
      <c r="O22" s="23"/>
      <c r="P22" s="71" t="s">
        <v>170</v>
      </c>
      <c r="Q22" s="65">
        <f>114.5</f>
        <v>114.5</v>
      </c>
      <c r="R22" s="23"/>
      <c r="S22" s="74" t="s">
        <v>195</v>
      </c>
      <c r="T22" s="53">
        <f>114.2+3</f>
        <v>117.2</v>
      </c>
      <c r="U22" s="23"/>
      <c r="V22" s="85" t="s">
        <v>170</v>
      </c>
      <c r="W22" s="49" t="s">
        <v>215</v>
      </c>
      <c r="X22" s="23"/>
      <c r="Y22" s="74" t="s">
        <v>195</v>
      </c>
      <c r="Z22" s="58">
        <v>108.6</v>
      </c>
      <c r="AA22" s="23"/>
      <c r="AB22" s="23"/>
      <c r="AC22" s="23"/>
      <c r="AD22" s="23"/>
    </row>
    <row r="23" spans="1:30" ht="16" thickBot="1">
      <c r="A23" s="23">
        <v>16</v>
      </c>
      <c r="B23" s="23">
        <v>110.27697038457966</v>
      </c>
      <c r="C23" s="23">
        <v>116.92553966856882</v>
      </c>
      <c r="D23" s="23"/>
      <c r="E23" s="30">
        <f t="shared" si="0"/>
        <v>0</v>
      </c>
      <c r="F23" s="30">
        <f t="shared" si="1"/>
        <v>1</v>
      </c>
      <c r="G23" s="42">
        <f t="shared" si="2"/>
        <v>6.6485692839891612</v>
      </c>
      <c r="H23" s="23"/>
      <c r="I23" s="23"/>
      <c r="J23" s="16" t="s">
        <v>146</v>
      </c>
      <c r="K23" s="47">
        <v>17.5</v>
      </c>
      <c r="L23" s="23"/>
      <c r="M23" s="79" t="s">
        <v>146</v>
      </c>
      <c r="N23" s="36">
        <v>18.600000000000001</v>
      </c>
      <c r="O23" s="23"/>
      <c r="P23" s="70" t="s">
        <v>169</v>
      </c>
      <c r="Q23" s="51">
        <f>117.6</f>
        <v>117.6</v>
      </c>
      <c r="R23" s="23"/>
      <c r="S23" s="75" t="s">
        <v>194</v>
      </c>
      <c r="T23" s="54">
        <v>114.8</v>
      </c>
      <c r="U23" s="23"/>
      <c r="V23" s="84" t="s">
        <v>169</v>
      </c>
      <c r="W23" s="50">
        <v>108.5</v>
      </c>
      <c r="X23" s="23"/>
      <c r="Y23" s="75" t="s">
        <v>194</v>
      </c>
      <c r="Z23" s="55">
        <v>110.8</v>
      </c>
      <c r="AA23" s="23"/>
      <c r="AB23" s="23"/>
      <c r="AC23" s="23"/>
      <c r="AD23" s="23"/>
    </row>
    <row r="24" spans="1:30" ht="16" thickBot="1">
      <c r="A24" s="23">
        <v>17</v>
      </c>
      <c r="B24" s="23">
        <v>128.26959473285604</v>
      </c>
      <c r="C24" s="23">
        <v>106.66256243303197</v>
      </c>
      <c r="D24" s="23"/>
      <c r="E24" s="30">
        <f t="shared" si="0"/>
        <v>1</v>
      </c>
      <c r="F24" s="30">
        <f t="shared" si="1"/>
        <v>0</v>
      </c>
      <c r="G24" s="42">
        <f t="shared" si="2"/>
        <v>21.60703229982407</v>
      </c>
      <c r="H24" s="23"/>
      <c r="I24" s="23"/>
      <c r="J24" s="15" t="s">
        <v>147</v>
      </c>
      <c r="K24" s="46">
        <v>25.4</v>
      </c>
      <c r="L24" s="23"/>
      <c r="M24" s="78" t="s">
        <v>147</v>
      </c>
      <c r="N24" s="33">
        <v>18.899999999999999</v>
      </c>
      <c r="O24" s="23"/>
      <c r="P24" s="71" t="s">
        <v>168</v>
      </c>
      <c r="Q24" s="65">
        <f>109.3</f>
        <v>109.3</v>
      </c>
      <c r="R24" s="23"/>
      <c r="S24" s="74" t="s">
        <v>193</v>
      </c>
      <c r="T24" s="53">
        <v>108.7</v>
      </c>
      <c r="U24" s="23"/>
      <c r="V24" s="85" t="s">
        <v>168</v>
      </c>
      <c r="W24" s="49">
        <v>111.4</v>
      </c>
      <c r="X24" s="23"/>
      <c r="Y24" s="74" t="s">
        <v>193</v>
      </c>
      <c r="Z24" s="58">
        <v>110.4</v>
      </c>
      <c r="AA24" s="23"/>
      <c r="AB24" s="23"/>
      <c r="AC24" s="23"/>
      <c r="AD24" s="23"/>
    </row>
    <row r="25" spans="1:30" ht="16" thickBot="1">
      <c r="A25" s="23">
        <v>18</v>
      </c>
      <c r="B25" s="23">
        <v>93.377297654447176</v>
      </c>
      <c r="C25" s="23">
        <v>108.30663638536147</v>
      </c>
      <c r="D25" s="23"/>
      <c r="E25" s="30">
        <f t="shared" si="0"/>
        <v>0</v>
      </c>
      <c r="F25" s="30">
        <f t="shared" si="1"/>
        <v>1</v>
      </c>
      <c r="G25" s="42">
        <f t="shared" si="2"/>
        <v>14.929338730914296</v>
      </c>
      <c r="H25" s="23"/>
      <c r="I25" s="23"/>
      <c r="J25" s="16" t="s">
        <v>149</v>
      </c>
      <c r="K25" s="47">
        <v>21.3</v>
      </c>
      <c r="L25" s="23"/>
      <c r="M25" s="79" t="s">
        <v>149</v>
      </c>
      <c r="N25" s="36">
        <v>26.4</v>
      </c>
      <c r="O25" s="23"/>
      <c r="P25" s="70" t="s">
        <v>167</v>
      </c>
      <c r="Q25" s="51">
        <f>113.7</f>
        <v>113.7</v>
      </c>
      <c r="R25" s="23"/>
      <c r="S25" s="75" t="s">
        <v>192</v>
      </c>
      <c r="T25" s="54">
        <v>111.3</v>
      </c>
      <c r="U25" s="23"/>
      <c r="V25" s="84" t="s">
        <v>167</v>
      </c>
      <c r="W25" s="50">
        <v>113.6</v>
      </c>
      <c r="X25" s="23"/>
      <c r="Y25" s="75" t="s">
        <v>192</v>
      </c>
      <c r="Z25" s="55">
        <v>114.3</v>
      </c>
      <c r="AA25" s="23"/>
      <c r="AB25" s="23"/>
      <c r="AC25" s="23"/>
      <c r="AD25" s="23"/>
    </row>
    <row r="26" spans="1:30" ht="16" thickBot="1">
      <c r="A26" s="23">
        <v>19</v>
      </c>
      <c r="B26" s="23">
        <v>114.29655452981396</v>
      </c>
      <c r="C26" s="23">
        <v>112.5508070606398</v>
      </c>
      <c r="D26" s="23"/>
      <c r="E26" s="30">
        <f t="shared" si="0"/>
        <v>1</v>
      </c>
      <c r="F26" s="30">
        <f t="shared" si="1"/>
        <v>0</v>
      </c>
      <c r="G26" s="42">
        <f t="shared" si="2"/>
        <v>1.7457474691741623</v>
      </c>
      <c r="H26" s="23"/>
      <c r="I26" s="23"/>
      <c r="J26" s="15" t="s">
        <v>148</v>
      </c>
      <c r="K26" s="46">
        <v>28.6</v>
      </c>
      <c r="L26" s="23"/>
      <c r="M26" s="78" t="s">
        <v>148</v>
      </c>
      <c r="N26" s="33">
        <v>28.1</v>
      </c>
      <c r="O26" s="23"/>
      <c r="P26" s="71" t="s">
        <v>165</v>
      </c>
      <c r="Q26" s="65">
        <f>107</f>
        <v>107</v>
      </c>
      <c r="R26" s="23"/>
      <c r="S26" s="74" t="s">
        <v>191</v>
      </c>
      <c r="T26" s="53">
        <v>105.6</v>
      </c>
      <c r="U26" s="23"/>
      <c r="V26" s="85" t="s">
        <v>165</v>
      </c>
      <c r="W26" s="49">
        <v>115.7</v>
      </c>
      <c r="X26" s="23"/>
      <c r="Y26" s="74" t="s">
        <v>191</v>
      </c>
      <c r="Z26" s="58">
        <v>114.4</v>
      </c>
      <c r="AA26" s="23"/>
      <c r="AB26" s="23"/>
      <c r="AC26" s="23"/>
      <c r="AD26" s="23"/>
    </row>
    <row r="27" spans="1:30" ht="16" thickBot="1">
      <c r="A27" s="23">
        <v>20</v>
      </c>
      <c r="B27" s="23">
        <v>108.54891809920632</v>
      </c>
      <c r="C27" s="23">
        <v>107.7297586783062</v>
      </c>
      <c r="D27" s="23"/>
      <c r="E27" s="30">
        <f t="shared" si="0"/>
        <v>1</v>
      </c>
      <c r="F27" s="30">
        <f t="shared" si="1"/>
        <v>0</v>
      </c>
      <c r="G27" s="42">
        <f t="shared" si="2"/>
        <v>0.81915942090012095</v>
      </c>
      <c r="H27" s="23"/>
      <c r="I27" s="23"/>
      <c r="J27" s="16" t="s">
        <v>150</v>
      </c>
      <c r="K27" s="47">
        <v>21.3</v>
      </c>
      <c r="L27" s="23"/>
      <c r="M27" s="79" t="s">
        <v>150</v>
      </c>
      <c r="N27" s="36">
        <v>29.4</v>
      </c>
      <c r="O27" s="23"/>
      <c r="P27" s="70" t="s">
        <v>164</v>
      </c>
      <c r="Q27" s="51">
        <f>119</f>
        <v>119</v>
      </c>
      <c r="R27" s="23"/>
      <c r="S27" s="75" t="s">
        <v>190</v>
      </c>
      <c r="T27" s="54">
        <v>117.2</v>
      </c>
      <c r="U27" s="23"/>
      <c r="V27" s="84" t="s">
        <v>164</v>
      </c>
      <c r="W27" s="50">
        <v>112.2</v>
      </c>
      <c r="X27" s="23"/>
      <c r="Y27" s="75" t="s">
        <v>190</v>
      </c>
      <c r="Z27" s="55">
        <v>116.6</v>
      </c>
      <c r="AA27" s="23"/>
      <c r="AB27" s="23"/>
      <c r="AC27" s="23"/>
      <c r="AD27" s="23"/>
    </row>
    <row r="28" spans="1:30" ht="16" thickBot="1">
      <c r="A28" s="23">
        <v>21</v>
      </c>
      <c r="B28" s="23">
        <v>127.71440334720999</v>
      </c>
      <c r="C28" s="23">
        <v>129.35984857524167</v>
      </c>
      <c r="D28" s="23"/>
      <c r="E28" s="30">
        <f t="shared" si="0"/>
        <v>0</v>
      </c>
      <c r="F28" s="30">
        <f t="shared" si="1"/>
        <v>1</v>
      </c>
      <c r="G28" s="42">
        <f t="shared" si="2"/>
        <v>1.6454452280316758</v>
      </c>
      <c r="H28" s="23"/>
      <c r="I28" s="23"/>
      <c r="J28" s="15" t="s">
        <v>151</v>
      </c>
      <c r="K28" s="46">
        <v>28.6</v>
      </c>
      <c r="L28" s="23"/>
      <c r="M28" s="78" t="s">
        <v>151</v>
      </c>
      <c r="N28" s="33">
        <v>21.3</v>
      </c>
      <c r="O28" s="23"/>
      <c r="P28" s="71" t="s">
        <v>163</v>
      </c>
      <c r="Q28" s="65">
        <f>116.4</f>
        <v>116.4</v>
      </c>
      <c r="R28" s="23"/>
      <c r="S28" s="74" t="s">
        <v>189</v>
      </c>
      <c r="T28" s="53">
        <v>116.7</v>
      </c>
      <c r="U28" s="23"/>
      <c r="V28" s="85" t="s">
        <v>163</v>
      </c>
      <c r="W28" s="49">
        <v>110.1</v>
      </c>
      <c r="X28" s="23"/>
      <c r="Y28" s="74" t="s">
        <v>189</v>
      </c>
      <c r="Z28" s="58">
        <v>110.6</v>
      </c>
      <c r="AA28" s="23"/>
      <c r="AB28" s="23"/>
      <c r="AC28" s="23"/>
      <c r="AD28" s="23"/>
    </row>
    <row r="29" spans="1:30" ht="16" thickBot="1">
      <c r="A29" s="23">
        <v>22</v>
      </c>
      <c r="B29" s="23">
        <v>111.82393347144254</v>
      </c>
      <c r="C29" s="23">
        <v>149.26952138254302</v>
      </c>
      <c r="D29" s="23"/>
      <c r="E29" s="30">
        <f t="shared" si="0"/>
        <v>0</v>
      </c>
      <c r="F29" s="30">
        <f t="shared" si="1"/>
        <v>1</v>
      </c>
      <c r="G29" s="42">
        <f t="shared" si="2"/>
        <v>37.445587911100475</v>
      </c>
      <c r="H29" s="23"/>
      <c r="I29" s="23"/>
      <c r="J29" s="16" t="s">
        <v>152</v>
      </c>
      <c r="K29" s="47">
        <v>23.8</v>
      </c>
      <c r="L29" s="23"/>
      <c r="M29" s="79" t="s">
        <v>152</v>
      </c>
      <c r="N29" s="36">
        <v>24.9</v>
      </c>
      <c r="O29" s="23"/>
      <c r="P29" s="70" t="s">
        <v>162</v>
      </c>
      <c r="Q29" s="51">
        <v>113.4</v>
      </c>
      <c r="R29" s="23"/>
      <c r="S29" s="75" t="s">
        <v>188</v>
      </c>
      <c r="T29" s="54">
        <v>111.9</v>
      </c>
      <c r="U29" s="23"/>
      <c r="V29" s="84" t="s">
        <v>162</v>
      </c>
      <c r="W29" s="50">
        <v>112.8</v>
      </c>
      <c r="X29" s="23"/>
      <c r="Y29" s="75" t="s">
        <v>188</v>
      </c>
      <c r="Z29" s="55">
        <v>114.7</v>
      </c>
      <c r="AA29" s="23"/>
      <c r="AB29" s="23"/>
      <c r="AC29" s="23"/>
      <c r="AD29" s="23"/>
    </row>
    <row r="30" spans="1:30" ht="16" thickBot="1">
      <c r="A30" s="23">
        <v>23</v>
      </c>
      <c r="B30" s="23">
        <v>108.25954779651165</v>
      </c>
      <c r="C30" s="23">
        <v>112.3935962764739</v>
      </c>
      <c r="D30" s="23"/>
      <c r="E30" s="30">
        <f t="shared" si="0"/>
        <v>0</v>
      </c>
      <c r="F30" s="30">
        <f t="shared" si="1"/>
        <v>1</v>
      </c>
      <c r="G30" s="42">
        <f t="shared" si="2"/>
        <v>4.1340484799622459</v>
      </c>
      <c r="H30" s="23"/>
      <c r="I30" s="23"/>
      <c r="J30" s="15" t="s">
        <v>153</v>
      </c>
      <c r="K30" s="46">
        <v>22.6</v>
      </c>
      <c r="L30" s="23"/>
      <c r="M30" s="78" t="s">
        <v>153</v>
      </c>
      <c r="N30" s="33">
        <v>27.6</v>
      </c>
      <c r="O30" s="23"/>
      <c r="P30" s="71" t="s">
        <v>161</v>
      </c>
      <c r="Q30" s="65">
        <v>118.4</v>
      </c>
      <c r="R30" s="23"/>
      <c r="S30" s="74" t="s">
        <v>187</v>
      </c>
      <c r="T30" s="53">
        <v>114</v>
      </c>
      <c r="U30" s="23"/>
      <c r="V30" s="85" t="s">
        <v>161</v>
      </c>
      <c r="W30" s="49">
        <v>117.3</v>
      </c>
      <c r="X30" s="23"/>
      <c r="Y30" s="74" t="s">
        <v>187</v>
      </c>
      <c r="Z30" s="58">
        <v>116.8</v>
      </c>
      <c r="AA30" s="23"/>
      <c r="AB30" s="23"/>
      <c r="AC30" s="23"/>
      <c r="AD30" s="23"/>
    </row>
    <row r="31" spans="1:30" ht="16" thickBot="1">
      <c r="A31" s="23">
        <v>24</v>
      </c>
      <c r="B31" s="23">
        <v>131.07435905838392</v>
      </c>
      <c r="C31" s="23">
        <v>90.989330114453523</v>
      </c>
      <c r="D31" s="23"/>
      <c r="E31" s="30">
        <f t="shared" si="0"/>
        <v>1</v>
      </c>
      <c r="F31" s="30">
        <f t="shared" si="1"/>
        <v>0</v>
      </c>
      <c r="G31" s="42">
        <f t="shared" si="2"/>
        <v>40.085028943930396</v>
      </c>
      <c r="H31" s="23"/>
      <c r="I31" s="23"/>
      <c r="J31" s="16" t="s">
        <v>154</v>
      </c>
      <c r="K31" s="47">
        <v>29.9</v>
      </c>
      <c r="L31" s="23"/>
      <c r="M31" s="80" t="s">
        <v>154</v>
      </c>
      <c r="N31" s="44">
        <v>19.399999999999999</v>
      </c>
      <c r="O31" s="23"/>
      <c r="P31" s="72" t="s">
        <v>160</v>
      </c>
      <c r="Q31" s="50">
        <v>113.5</v>
      </c>
      <c r="R31" s="23"/>
      <c r="S31" s="75" t="s">
        <v>186</v>
      </c>
      <c r="T31" s="54">
        <v>112.9</v>
      </c>
      <c r="U31" s="23"/>
      <c r="V31" s="84" t="s">
        <v>160</v>
      </c>
      <c r="W31" s="50">
        <v>112.4</v>
      </c>
      <c r="X31" s="23"/>
      <c r="Y31" s="75" t="s">
        <v>186</v>
      </c>
      <c r="Z31" s="55">
        <v>117.2</v>
      </c>
      <c r="AA31" s="23"/>
      <c r="AB31" s="23"/>
      <c r="AC31" s="23"/>
      <c r="AD31" s="23"/>
    </row>
    <row r="32" spans="1:30" ht="16" thickBot="1">
      <c r="A32" s="23">
        <v>25</v>
      </c>
      <c r="B32" s="23">
        <v>120.02597892163033</v>
      </c>
      <c r="C32" s="23">
        <v>102.54458207005467</v>
      </c>
      <c r="D32" s="23"/>
      <c r="E32" s="30">
        <f t="shared" si="0"/>
        <v>1</v>
      </c>
      <c r="F32" s="30">
        <f t="shared" si="1"/>
        <v>0</v>
      </c>
      <c r="G32" s="42">
        <f t="shared" si="2"/>
        <v>17.481396851575653</v>
      </c>
      <c r="H32" s="23"/>
      <c r="I32" s="23"/>
      <c r="J32" s="15"/>
      <c r="K32" s="46"/>
      <c r="L32" s="23"/>
      <c r="M32" s="32"/>
      <c r="N32" s="33"/>
      <c r="O32" s="23"/>
      <c r="P32" s="32"/>
      <c r="Q32" s="49"/>
      <c r="R32" s="23"/>
      <c r="S32" s="32"/>
      <c r="T32" s="53"/>
      <c r="U32" s="23"/>
      <c r="V32" s="32"/>
      <c r="W32" s="49"/>
      <c r="X32" s="23"/>
      <c r="Y32" s="59"/>
      <c r="Z32" s="58"/>
      <c r="AA32" s="23"/>
      <c r="AB32" s="23"/>
      <c r="AC32" s="23"/>
      <c r="AD32" s="23"/>
    </row>
    <row r="33" spans="1:30" ht="16" thickBot="1">
      <c r="A33" s="23">
        <v>26</v>
      </c>
      <c r="B33" s="23">
        <v>109.4973853259518</v>
      </c>
      <c r="C33" s="23">
        <v>120.70676086971061</v>
      </c>
      <c r="D33" s="23"/>
      <c r="E33" s="30">
        <f t="shared" si="0"/>
        <v>0</v>
      </c>
      <c r="F33" s="30">
        <f t="shared" si="1"/>
        <v>1</v>
      </c>
      <c r="G33" s="42">
        <f t="shared" si="2"/>
        <v>11.20937554375881</v>
      </c>
      <c r="H33" s="23"/>
      <c r="I33" s="23"/>
      <c r="J33" s="17"/>
      <c r="K33" s="48"/>
      <c r="L33" s="23"/>
      <c r="M33" s="43"/>
      <c r="N33" s="44"/>
      <c r="O33" s="23"/>
      <c r="P33" s="43"/>
      <c r="Q33" s="51"/>
      <c r="R33" s="23"/>
      <c r="S33" s="43"/>
      <c r="T33" s="55"/>
      <c r="U33" s="23"/>
      <c r="V33" s="43"/>
      <c r="W33" s="51"/>
      <c r="X33" s="23"/>
      <c r="Y33" s="60"/>
      <c r="Z33" s="55"/>
      <c r="AA33" s="23"/>
      <c r="AB33" s="23"/>
      <c r="AC33" s="23"/>
      <c r="AD33" s="23"/>
    </row>
    <row r="34" spans="1:30" ht="16" thickBot="1">
      <c r="A34" s="23">
        <v>27</v>
      </c>
      <c r="B34" s="23">
        <v>115.25363638971233</v>
      </c>
      <c r="C34" s="23">
        <v>130.4177550501266</v>
      </c>
      <c r="D34" s="23"/>
      <c r="E34" s="30">
        <f t="shared" si="0"/>
        <v>0</v>
      </c>
      <c r="F34" s="30">
        <f t="shared" si="1"/>
        <v>1</v>
      </c>
      <c r="G34" s="42">
        <f t="shared" si="2"/>
        <v>15.164118660414275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61"/>
      <c r="Z34" s="62"/>
      <c r="AA34" s="23"/>
      <c r="AB34" s="23"/>
      <c r="AC34" s="23"/>
      <c r="AD34" s="23"/>
    </row>
    <row r="35" spans="1:30" ht="16" thickBot="1">
      <c r="A35" s="23">
        <v>28</v>
      </c>
      <c r="B35" s="23">
        <v>131.2570254004055</v>
      </c>
      <c r="C35" s="23">
        <v>108.35565897041518</v>
      </c>
      <c r="D35" s="23"/>
      <c r="E35" s="30">
        <f t="shared" si="0"/>
        <v>1</v>
      </c>
      <c r="F35" s="30">
        <f t="shared" si="1"/>
        <v>0</v>
      </c>
      <c r="G35" s="42">
        <f t="shared" si="2"/>
        <v>22.901366429990318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ht="16" thickBot="1">
      <c r="A36" s="23">
        <v>29</v>
      </c>
      <c r="B36" s="23">
        <v>124.65073945687995</v>
      </c>
      <c r="C36" s="23">
        <v>120.25822440084924</v>
      </c>
      <c r="D36" s="23"/>
      <c r="E36" s="30">
        <f t="shared" si="0"/>
        <v>1</v>
      </c>
      <c r="F36" s="30">
        <f t="shared" si="1"/>
        <v>0</v>
      </c>
      <c r="G36" s="42">
        <f t="shared" si="2"/>
        <v>4.3925150560307031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ht="16" thickBot="1">
      <c r="A37" s="23">
        <v>30</v>
      </c>
      <c r="B37" s="23">
        <v>114.38199300644099</v>
      </c>
      <c r="C37" s="23">
        <v>93.604424823392577</v>
      </c>
      <c r="D37" s="23"/>
      <c r="E37" s="30">
        <f t="shared" si="0"/>
        <v>1</v>
      </c>
      <c r="F37" s="30">
        <f t="shared" si="1"/>
        <v>0</v>
      </c>
      <c r="G37" s="42">
        <f t="shared" si="2"/>
        <v>20.777568183048416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ht="16" thickBot="1">
      <c r="A38" s="23">
        <v>31</v>
      </c>
      <c r="B38" s="23">
        <v>112.5178663509143</v>
      </c>
      <c r="C38" s="23">
        <v>127.85096770097691</v>
      </c>
      <c r="D38" s="23"/>
      <c r="E38" s="30">
        <f t="shared" si="0"/>
        <v>0</v>
      </c>
      <c r="F38" s="30">
        <f t="shared" si="1"/>
        <v>1</v>
      </c>
      <c r="G38" s="42">
        <f t="shared" si="2"/>
        <v>15.333101350062606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ht="16" thickBot="1">
      <c r="A39" s="23">
        <v>32</v>
      </c>
      <c r="B39" s="23">
        <v>93.298042137085218</v>
      </c>
      <c r="C39" s="23">
        <v>115.72759333621499</v>
      </c>
      <c r="D39" s="23"/>
      <c r="E39" s="30">
        <f t="shared" si="0"/>
        <v>0</v>
      </c>
      <c r="F39" s="30">
        <f t="shared" si="1"/>
        <v>1</v>
      </c>
      <c r="G39" s="42">
        <f t="shared" si="2"/>
        <v>22.429551199129776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ht="16" thickBot="1">
      <c r="A40" s="23">
        <v>33</v>
      </c>
      <c r="B40" s="23">
        <v>96.896766220939639</v>
      </c>
      <c r="C40" s="23">
        <v>108.24485403664754</v>
      </c>
      <c r="D40" s="23"/>
      <c r="E40" s="30">
        <f t="shared" si="0"/>
        <v>0</v>
      </c>
      <c r="F40" s="30">
        <f t="shared" si="1"/>
        <v>1</v>
      </c>
      <c r="G40" s="42">
        <f t="shared" si="2"/>
        <v>11.348087815707899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ht="16" thickBot="1">
      <c r="A41" s="23">
        <v>34</v>
      </c>
      <c r="B41" s="23">
        <v>128.40216882174809</v>
      </c>
      <c r="C41" s="23">
        <v>119.78729634029813</v>
      </c>
      <c r="D41" s="23"/>
      <c r="E41" s="30">
        <f t="shared" si="0"/>
        <v>1</v>
      </c>
      <c r="F41" s="30">
        <f t="shared" si="1"/>
        <v>0</v>
      </c>
      <c r="G41" s="42">
        <f t="shared" si="2"/>
        <v>8.6148724814499644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ht="16" thickBot="1">
      <c r="A42" s="23">
        <v>35</v>
      </c>
      <c r="B42" s="23">
        <v>131.00746562907614</v>
      </c>
      <c r="C42" s="23">
        <v>124.02409952902833</v>
      </c>
      <c r="D42" s="23"/>
      <c r="E42" s="30">
        <f t="shared" si="0"/>
        <v>1</v>
      </c>
      <c r="F42" s="30">
        <f t="shared" si="1"/>
        <v>0</v>
      </c>
      <c r="G42" s="42">
        <f t="shared" si="2"/>
        <v>6.9833661000478031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ht="16" thickBot="1">
      <c r="A43" s="23">
        <v>36</v>
      </c>
      <c r="B43" s="23">
        <v>121.45327250618955</v>
      </c>
      <c r="C43" s="23">
        <v>122.72134920495166</v>
      </c>
      <c r="D43" s="23"/>
      <c r="E43" s="30">
        <f t="shared" si="0"/>
        <v>0</v>
      </c>
      <c r="F43" s="30">
        <f t="shared" si="1"/>
        <v>1</v>
      </c>
      <c r="G43" s="42">
        <f t="shared" si="2"/>
        <v>1.2680766987621155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ht="16" thickBot="1">
      <c r="A44" s="23">
        <v>37</v>
      </c>
      <c r="B44" s="23">
        <v>122.96904328001601</v>
      </c>
      <c r="C44" s="23">
        <v>118.92740798339875</v>
      </c>
      <c r="D44" s="23"/>
      <c r="E44" s="30">
        <f t="shared" si="0"/>
        <v>1</v>
      </c>
      <c r="F44" s="30">
        <f t="shared" si="1"/>
        <v>0</v>
      </c>
      <c r="G44" s="42">
        <f t="shared" si="2"/>
        <v>4.0416352966172582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ht="16" thickBot="1">
      <c r="A45" s="23">
        <v>38</v>
      </c>
      <c r="B45" s="23">
        <v>129.10628266660817</v>
      </c>
      <c r="C45" s="23">
        <v>118.33428244743301</v>
      </c>
      <c r="D45" s="23"/>
      <c r="E45" s="30">
        <f t="shared" si="0"/>
        <v>1</v>
      </c>
      <c r="F45" s="30">
        <f t="shared" si="1"/>
        <v>0</v>
      </c>
      <c r="G45" s="42">
        <f t="shared" si="2"/>
        <v>10.772000219175155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ht="16" thickBot="1">
      <c r="A46" s="23">
        <v>39</v>
      </c>
      <c r="B46" s="23">
        <v>103.23715616015561</v>
      </c>
      <c r="C46" s="23">
        <v>132.15117185677283</v>
      </c>
      <c r="D46" s="23"/>
      <c r="E46" s="30">
        <f t="shared" si="0"/>
        <v>0</v>
      </c>
      <c r="F46" s="30">
        <f t="shared" si="1"/>
        <v>1</v>
      </c>
      <c r="G46" s="42">
        <f t="shared" si="2"/>
        <v>28.914015696617227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ht="16" thickBot="1">
      <c r="A47" s="23">
        <v>40</v>
      </c>
      <c r="B47" s="23">
        <v>146.38769153822685</v>
      </c>
      <c r="C47" s="23">
        <v>93.086342048513586</v>
      </c>
      <c r="D47" s="23"/>
      <c r="E47" s="30">
        <f t="shared" si="0"/>
        <v>1</v>
      </c>
      <c r="F47" s="30">
        <f t="shared" si="1"/>
        <v>0</v>
      </c>
      <c r="G47" s="42">
        <f t="shared" si="2"/>
        <v>53.30134948971326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ht="16" thickBot="1">
      <c r="A48" s="23">
        <v>41</v>
      </c>
      <c r="B48" s="23">
        <v>115.30639213545173</v>
      </c>
      <c r="C48" s="23">
        <v>140.59433274053916</v>
      </c>
      <c r="D48" s="23"/>
      <c r="E48" s="30">
        <f t="shared" si="0"/>
        <v>0</v>
      </c>
      <c r="F48" s="30">
        <f t="shared" si="1"/>
        <v>1</v>
      </c>
      <c r="G48" s="42">
        <f t="shared" si="2"/>
        <v>25.287940605087428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ht="16" thickBot="1">
      <c r="A49" s="23">
        <v>42</v>
      </c>
      <c r="B49" s="23">
        <v>119.09484949536939</v>
      </c>
      <c r="C49" s="23">
        <v>124.05692527143304</v>
      </c>
      <c r="D49" s="23"/>
      <c r="E49" s="30">
        <f t="shared" si="0"/>
        <v>0</v>
      </c>
      <c r="F49" s="30">
        <f t="shared" si="1"/>
        <v>1</v>
      </c>
      <c r="G49" s="42">
        <f t="shared" si="2"/>
        <v>4.9620757760636565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ht="16" thickBot="1">
      <c r="A50" s="23">
        <v>43</v>
      </c>
      <c r="B50" s="23">
        <v>121.13019178579825</v>
      </c>
      <c r="C50" s="23">
        <v>117.92407058141202</v>
      </c>
      <c r="D50" s="23"/>
      <c r="E50" s="30">
        <f t="shared" si="0"/>
        <v>1</v>
      </c>
      <c r="F50" s="30">
        <f t="shared" si="1"/>
        <v>0</v>
      </c>
      <c r="G50" s="42">
        <f t="shared" si="2"/>
        <v>3.2061212043862213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ht="16" thickBot="1">
      <c r="A51" s="23">
        <v>44</v>
      </c>
      <c r="B51" s="23">
        <v>93.002310722293757</v>
      </c>
      <c r="C51" s="23">
        <v>116.26944293589352</v>
      </c>
      <c r="D51" s="23"/>
      <c r="E51" s="30">
        <f t="shared" si="0"/>
        <v>0</v>
      </c>
      <c r="F51" s="30">
        <f t="shared" si="1"/>
        <v>1</v>
      </c>
      <c r="G51" s="42">
        <f t="shared" si="2"/>
        <v>23.267132213599766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ht="16" thickBot="1">
      <c r="A52" s="23">
        <v>45</v>
      </c>
      <c r="B52" s="23">
        <v>92.164653753205741</v>
      </c>
      <c r="C52" s="23">
        <v>104.6182911230532</v>
      </c>
      <c r="D52" s="23"/>
      <c r="E52" s="30">
        <f t="shared" si="0"/>
        <v>0</v>
      </c>
      <c r="F52" s="30">
        <f t="shared" si="1"/>
        <v>1</v>
      </c>
      <c r="G52" s="42">
        <f t="shared" si="2"/>
        <v>12.453637369847456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ht="16" thickBot="1">
      <c r="A53" s="23">
        <v>46</v>
      </c>
      <c r="B53" s="23">
        <v>106.25207870675331</v>
      </c>
      <c r="C53" s="23">
        <v>111.57671095232088</v>
      </c>
      <c r="D53" s="23"/>
      <c r="E53" s="30">
        <f t="shared" si="0"/>
        <v>0</v>
      </c>
      <c r="F53" s="30">
        <f t="shared" si="1"/>
        <v>1</v>
      </c>
      <c r="G53" s="42">
        <f t="shared" si="2"/>
        <v>5.324632245567571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ht="16" thickBot="1">
      <c r="A54" s="23">
        <v>47</v>
      </c>
      <c r="B54" s="23">
        <v>93.935313012647612</v>
      </c>
      <c r="C54" s="23">
        <v>110.75176259062019</v>
      </c>
      <c r="D54" s="23"/>
      <c r="E54" s="30">
        <f t="shared" si="0"/>
        <v>0</v>
      </c>
      <c r="F54" s="30">
        <f t="shared" si="1"/>
        <v>1</v>
      </c>
      <c r="G54" s="42">
        <f t="shared" si="2"/>
        <v>16.816449577972577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ht="16" thickBot="1">
      <c r="A55" s="23">
        <v>48</v>
      </c>
      <c r="B55" s="23">
        <v>122.91790698250659</v>
      </c>
      <c r="C55" s="23">
        <v>121.27363524152979</v>
      </c>
      <c r="D55" s="23"/>
      <c r="E55" s="30">
        <f t="shared" si="0"/>
        <v>1</v>
      </c>
      <c r="F55" s="30">
        <f t="shared" si="1"/>
        <v>0</v>
      </c>
      <c r="G55" s="42">
        <f t="shared" si="2"/>
        <v>1.6442717409768051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ht="16" thickBot="1">
      <c r="A56" s="23">
        <v>49</v>
      </c>
      <c r="B56" s="23">
        <v>114.36520682211535</v>
      </c>
      <c r="C56" s="23">
        <v>87.714520311795042</v>
      </c>
      <c r="D56" s="23"/>
      <c r="E56" s="30">
        <f t="shared" si="0"/>
        <v>1</v>
      </c>
      <c r="F56" s="30">
        <f t="shared" si="1"/>
        <v>0</v>
      </c>
      <c r="G56" s="42">
        <f t="shared" si="2"/>
        <v>26.650686510320313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ht="16" thickBot="1">
      <c r="A57" s="23">
        <v>50</v>
      </c>
      <c r="B57" s="23">
        <v>81.98466196231935</v>
      </c>
      <c r="C57" s="23">
        <v>116.6595540371318</v>
      </c>
      <c r="D57" s="23"/>
      <c r="E57" s="30">
        <f t="shared" si="0"/>
        <v>0</v>
      </c>
      <c r="F57" s="30">
        <f t="shared" si="1"/>
        <v>1</v>
      </c>
      <c r="G57" s="42">
        <f t="shared" si="2"/>
        <v>34.674892074812448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ht="16" thickBot="1">
      <c r="A58" s="23">
        <v>51</v>
      </c>
      <c r="B58" s="23">
        <v>100.88358014410508</v>
      </c>
      <c r="C58" s="23">
        <v>96.712226619166259</v>
      </c>
      <c r="D58" s="23"/>
      <c r="E58" s="30">
        <f t="shared" si="0"/>
        <v>1</v>
      </c>
      <c r="F58" s="30">
        <f t="shared" si="1"/>
        <v>0</v>
      </c>
      <c r="G58" s="42">
        <f t="shared" si="2"/>
        <v>4.1713535249388229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ht="16" thickBot="1">
      <c r="A59" s="23">
        <v>52</v>
      </c>
      <c r="B59" s="23">
        <v>101.62858546234708</v>
      </c>
      <c r="C59" s="23">
        <v>123.92085322075435</v>
      </c>
      <c r="D59" s="23"/>
      <c r="E59" s="30">
        <f t="shared" si="0"/>
        <v>0</v>
      </c>
      <c r="F59" s="30">
        <f t="shared" si="1"/>
        <v>1</v>
      </c>
      <c r="G59" s="42">
        <f t="shared" si="2"/>
        <v>22.292267758407277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ht="16" thickBot="1">
      <c r="A60" s="23">
        <v>53</v>
      </c>
      <c r="B60" s="23">
        <v>113.09303622942947</v>
      </c>
      <c r="C60" s="23">
        <v>102.75529915821217</v>
      </c>
      <c r="D60" s="23"/>
      <c r="E60" s="30">
        <f t="shared" si="0"/>
        <v>1</v>
      </c>
      <c r="F60" s="30">
        <f t="shared" si="1"/>
        <v>0</v>
      </c>
      <c r="G60" s="42">
        <f t="shared" si="2"/>
        <v>10.337737071217305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ht="16" thickBot="1">
      <c r="A61" s="23">
        <v>54</v>
      </c>
      <c r="B61" s="23">
        <v>84.881344174826225</v>
      </c>
      <c r="C61" s="23">
        <v>134.34770411833182</v>
      </c>
      <c r="D61" s="23"/>
      <c r="E61" s="30">
        <f t="shared" si="0"/>
        <v>0</v>
      </c>
      <c r="F61" s="30">
        <f t="shared" si="1"/>
        <v>1</v>
      </c>
      <c r="G61" s="42">
        <f t="shared" si="2"/>
        <v>49.466359943505594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 ht="16" thickBot="1">
      <c r="A62" s="23">
        <v>55</v>
      </c>
      <c r="B62" s="23">
        <v>106.21790559306898</v>
      </c>
      <c r="C62" s="23">
        <v>127.40872888236905</v>
      </c>
      <c r="D62" s="23"/>
      <c r="E62" s="30">
        <f t="shared" si="0"/>
        <v>0</v>
      </c>
      <c r="F62" s="30">
        <f t="shared" si="1"/>
        <v>1</v>
      </c>
      <c r="G62" s="42">
        <f t="shared" si="2"/>
        <v>21.19082328930007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ht="16" thickBot="1">
      <c r="A63" s="23">
        <v>56</v>
      </c>
      <c r="B63" s="23">
        <v>105.39998949365564</v>
      </c>
      <c r="C63" s="23">
        <v>113.77291054374793</v>
      </c>
      <c r="D63" s="23"/>
      <c r="E63" s="30">
        <f t="shared" si="0"/>
        <v>0</v>
      </c>
      <c r="F63" s="30">
        <f t="shared" si="1"/>
        <v>1</v>
      </c>
      <c r="G63" s="42">
        <f t="shared" si="2"/>
        <v>8.3729210500922875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1:30" ht="16" thickBot="1">
      <c r="A64" s="23">
        <v>57</v>
      </c>
      <c r="B64" s="23">
        <v>124.74529936745098</v>
      </c>
      <c r="C64" s="23">
        <v>127.18390787868051</v>
      </c>
      <c r="D64" s="23"/>
      <c r="E64" s="30">
        <f t="shared" si="0"/>
        <v>0</v>
      </c>
      <c r="F64" s="30">
        <f t="shared" si="1"/>
        <v>1</v>
      </c>
      <c r="G64" s="42">
        <f t="shared" si="2"/>
        <v>2.4386085112295319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1:30" ht="16" thickBot="1">
      <c r="A65" s="23">
        <v>58</v>
      </c>
      <c r="B65" s="23">
        <v>118.28693494251323</v>
      </c>
      <c r="C65" s="23">
        <v>81.387155080319246</v>
      </c>
      <c r="D65" s="23"/>
      <c r="E65" s="30">
        <f t="shared" si="0"/>
        <v>1</v>
      </c>
      <c r="F65" s="30">
        <f t="shared" si="1"/>
        <v>0</v>
      </c>
      <c r="G65" s="42">
        <f t="shared" si="2"/>
        <v>36.899779862193981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 ht="16" thickBot="1">
      <c r="A66" s="23">
        <v>59</v>
      </c>
      <c r="B66" s="23">
        <v>129.55917010403903</v>
      </c>
      <c r="C66" s="23">
        <v>112.17531397634515</v>
      </c>
      <c r="D66" s="23"/>
      <c r="E66" s="30">
        <f t="shared" si="0"/>
        <v>1</v>
      </c>
      <c r="F66" s="30">
        <f t="shared" si="1"/>
        <v>0</v>
      </c>
      <c r="G66" s="42">
        <f t="shared" si="2"/>
        <v>17.383856127693875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1:30" ht="16" thickBot="1">
      <c r="A67" s="23">
        <v>60</v>
      </c>
      <c r="B67" s="23">
        <v>97.688403492677296</v>
      </c>
      <c r="C67" s="23">
        <v>149.06430862299959</v>
      </c>
      <c r="D67" s="23"/>
      <c r="E67" s="30">
        <f t="shared" si="0"/>
        <v>0</v>
      </c>
      <c r="F67" s="30">
        <f t="shared" si="1"/>
        <v>1</v>
      </c>
      <c r="G67" s="42">
        <f t="shared" si="2"/>
        <v>51.375905130322295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</row>
    <row r="68" spans="1:30" ht="16" thickBot="1">
      <c r="A68" s="23">
        <v>61</v>
      </c>
      <c r="B68" s="23">
        <v>112.3559539717286</v>
      </c>
      <c r="C68" s="23">
        <v>90.78107960040829</v>
      </c>
      <c r="D68" s="23"/>
      <c r="E68" s="30">
        <f t="shared" si="0"/>
        <v>1</v>
      </c>
      <c r="F68" s="30">
        <f t="shared" si="1"/>
        <v>0</v>
      </c>
      <c r="G68" s="42">
        <f t="shared" si="2"/>
        <v>21.574874371320305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0" ht="16" thickBot="1">
      <c r="A69" s="23">
        <v>62</v>
      </c>
      <c r="B69" s="23">
        <v>119.6787187115491</v>
      </c>
      <c r="C69" s="23">
        <v>105.23031218972841</v>
      </c>
      <c r="D69" s="23"/>
      <c r="E69" s="30">
        <f t="shared" si="0"/>
        <v>1</v>
      </c>
      <c r="F69" s="30">
        <f t="shared" si="1"/>
        <v>0</v>
      </c>
      <c r="G69" s="42">
        <f t="shared" si="2"/>
        <v>14.448406521820687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ht="16" thickBot="1">
      <c r="A70" s="23">
        <v>63</v>
      </c>
      <c r="B70" s="23">
        <v>110.89591881016192</v>
      </c>
      <c r="C70" s="23">
        <v>121.33776332664313</v>
      </c>
      <c r="D70" s="23"/>
      <c r="E70" s="30">
        <f t="shared" si="0"/>
        <v>0</v>
      </c>
      <c r="F70" s="30">
        <f t="shared" si="1"/>
        <v>1</v>
      </c>
      <c r="G70" s="42">
        <f t="shared" si="2"/>
        <v>10.441844516481211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ht="16" thickBot="1">
      <c r="A71" s="23">
        <v>64</v>
      </c>
      <c r="B71" s="23">
        <v>114.84388564541418</v>
      </c>
      <c r="C71" s="23">
        <v>98.603504626483982</v>
      </c>
      <c r="D71" s="23"/>
      <c r="E71" s="30">
        <f t="shared" si="0"/>
        <v>1</v>
      </c>
      <c r="F71" s="30">
        <f t="shared" si="1"/>
        <v>0</v>
      </c>
      <c r="G71" s="42">
        <f t="shared" si="2"/>
        <v>16.240381018930194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ht="16" thickBot="1">
      <c r="A72" s="23">
        <v>65</v>
      </c>
      <c r="B72" s="23">
        <v>127.1679030836989</v>
      </c>
      <c r="C72" s="23">
        <v>100.89390145432235</v>
      </c>
      <c r="D72" s="23"/>
      <c r="E72" s="30">
        <f t="shared" ref="E72:E135" si="3">IF(B72&gt;C72, 1, 0)</f>
        <v>1</v>
      </c>
      <c r="F72" s="30">
        <f t="shared" ref="F72:F135" si="4">IF(B72&lt;C72, 1, 0)</f>
        <v>0</v>
      </c>
      <c r="G72" s="42">
        <f t="shared" ref="G72:G135" si="5">IF(B72&gt;C72,B72-C72,C72-B72)</f>
        <v>26.274001629376556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ht="16" thickBot="1">
      <c r="A73" s="23">
        <v>66</v>
      </c>
      <c r="B73" s="23">
        <v>116.5610077142788</v>
      </c>
      <c r="C73" s="23">
        <v>83.569636330342334</v>
      </c>
      <c r="D73" s="23"/>
      <c r="E73" s="30">
        <f t="shared" si="3"/>
        <v>1</v>
      </c>
      <c r="F73" s="30">
        <f t="shared" si="4"/>
        <v>0</v>
      </c>
      <c r="G73" s="42">
        <f t="shared" si="5"/>
        <v>32.991371383936468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ht="16" thickBot="1">
      <c r="A74" s="23">
        <v>67</v>
      </c>
      <c r="B74" s="23">
        <v>130.41472436966438</v>
      </c>
      <c r="C74" s="23">
        <v>138.62461938360258</v>
      </c>
      <c r="D74" s="23"/>
      <c r="E74" s="30">
        <f t="shared" si="3"/>
        <v>0</v>
      </c>
      <c r="F74" s="30">
        <f t="shared" si="4"/>
        <v>1</v>
      </c>
      <c r="G74" s="42">
        <f t="shared" si="5"/>
        <v>8.2098950139381941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ht="16" thickBot="1">
      <c r="A75" s="23">
        <v>68</v>
      </c>
      <c r="B75" s="23">
        <v>119.02757322359707</v>
      </c>
      <c r="C75" s="23">
        <v>103.0112754848781</v>
      </c>
      <c r="D75" s="23"/>
      <c r="E75" s="30">
        <f t="shared" si="3"/>
        <v>1</v>
      </c>
      <c r="F75" s="30">
        <f t="shared" si="4"/>
        <v>0</v>
      </c>
      <c r="G75" s="42">
        <f t="shared" si="5"/>
        <v>16.016297738718976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ht="16" thickBot="1">
      <c r="A76" s="23">
        <v>69</v>
      </c>
      <c r="B76" s="23">
        <v>103.80151895876136</v>
      </c>
      <c r="C76" s="23">
        <v>129.04119585149181</v>
      </c>
      <c r="D76" s="23"/>
      <c r="E76" s="30">
        <f t="shared" si="3"/>
        <v>0</v>
      </c>
      <c r="F76" s="30">
        <f t="shared" si="4"/>
        <v>1</v>
      </c>
      <c r="G76" s="42">
        <f t="shared" si="5"/>
        <v>25.239676892730444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ht="16" thickBot="1">
      <c r="A77" s="23">
        <v>70</v>
      </c>
      <c r="B77" s="23">
        <v>128.22296221332829</v>
      </c>
      <c r="C77" s="23">
        <v>91.860336750943361</v>
      </c>
      <c r="D77" s="23"/>
      <c r="E77" s="30">
        <f t="shared" si="3"/>
        <v>1</v>
      </c>
      <c r="F77" s="30">
        <f t="shared" si="4"/>
        <v>0</v>
      </c>
      <c r="G77" s="42">
        <f t="shared" si="5"/>
        <v>36.362625462384926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ht="16" thickBot="1">
      <c r="A78" s="23">
        <v>71</v>
      </c>
      <c r="B78" s="23">
        <v>103.72203059292761</v>
      </c>
      <c r="C78" s="23">
        <v>119.51037481529129</v>
      </c>
      <c r="D78" s="23"/>
      <c r="E78" s="30">
        <f t="shared" si="3"/>
        <v>0</v>
      </c>
      <c r="F78" s="30">
        <f t="shared" si="4"/>
        <v>1</v>
      </c>
      <c r="G78" s="42">
        <f t="shared" si="5"/>
        <v>15.788344222363676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ht="16" thickBot="1">
      <c r="A79" s="23">
        <v>72</v>
      </c>
      <c r="B79" s="23">
        <v>75.625746090908933</v>
      </c>
      <c r="C79" s="23">
        <v>113.7799649315326</v>
      </c>
      <c r="D79" s="23"/>
      <c r="E79" s="30">
        <f t="shared" si="3"/>
        <v>0</v>
      </c>
      <c r="F79" s="30">
        <f t="shared" si="4"/>
        <v>1</v>
      </c>
      <c r="G79" s="42">
        <f t="shared" si="5"/>
        <v>38.15421884062367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ht="16" thickBot="1">
      <c r="A80" s="23">
        <v>73</v>
      </c>
      <c r="B80" s="23">
        <v>107.49556212584645</v>
      </c>
      <c r="C80" s="23">
        <v>108.3768892420787</v>
      </c>
      <c r="D80" s="23"/>
      <c r="E80" s="30">
        <f t="shared" si="3"/>
        <v>0</v>
      </c>
      <c r="F80" s="30">
        <f t="shared" si="4"/>
        <v>1</v>
      </c>
      <c r="G80" s="42">
        <f t="shared" si="5"/>
        <v>0.88132711623225646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30" ht="16" thickBot="1">
      <c r="A81" s="23">
        <v>74</v>
      </c>
      <c r="B81" s="23">
        <v>130.44448610531089</v>
      </c>
      <c r="C81" s="23">
        <v>114.32814956617449</v>
      </c>
      <c r="D81" s="23"/>
      <c r="E81" s="30">
        <f t="shared" si="3"/>
        <v>1</v>
      </c>
      <c r="F81" s="30">
        <f t="shared" si="4"/>
        <v>0</v>
      </c>
      <c r="G81" s="42">
        <f t="shared" si="5"/>
        <v>16.116336539136398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 ht="16" thickBot="1">
      <c r="A82" s="23">
        <v>75</v>
      </c>
      <c r="B82" s="23">
        <v>141.86873859735067</v>
      </c>
      <c r="C82" s="23">
        <v>104.29424841177884</v>
      </c>
      <c r="D82" s="23"/>
      <c r="E82" s="30">
        <f t="shared" si="3"/>
        <v>1</v>
      </c>
      <c r="F82" s="30">
        <f t="shared" si="4"/>
        <v>0</v>
      </c>
      <c r="G82" s="42">
        <f t="shared" si="5"/>
        <v>37.574490185571833</v>
      </c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:30" ht="16" thickBot="1">
      <c r="A83" s="23">
        <v>76</v>
      </c>
      <c r="B83" s="23">
        <v>117.95255497065853</v>
      </c>
      <c r="C83" s="23">
        <v>108.93185713500218</v>
      </c>
      <c r="D83" s="23"/>
      <c r="E83" s="30">
        <f t="shared" si="3"/>
        <v>1</v>
      </c>
      <c r="F83" s="30">
        <f t="shared" si="4"/>
        <v>0</v>
      </c>
      <c r="G83" s="42">
        <f t="shared" si="5"/>
        <v>9.0206978356563496</v>
      </c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 ht="16" thickBot="1">
      <c r="A84" s="23">
        <v>77</v>
      </c>
      <c r="B84" s="23">
        <v>114.52409939806944</v>
      </c>
      <c r="C84" s="23">
        <v>110.64294517174447</v>
      </c>
      <c r="D84" s="23"/>
      <c r="E84" s="30">
        <f t="shared" si="3"/>
        <v>1</v>
      </c>
      <c r="F84" s="30">
        <f t="shared" si="4"/>
        <v>0</v>
      </c>
      <c r="G84" s="42">
        <f t="shared" si="5"/>
        <v>3.8811542263249663</v>
      </c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:30" ht="16" thickBot="1">
      <c r="A85" s="23">
        <v>78</v>
      </c>
      <c r="B85" s="23">
        <v>127.41570826131857</v>
      </c>
      <c r="C85" s="23">
        <v>131.54868854738373</v>
      </c>
      <c r="D85" s="23"/>
      <c r="E85" s="30">
        <f t="shared" si="3"/>
        <v>0</v>
      </c>
      <c r="F85" s="30">
        <f t="shared" si="4"/>
        <v>1</v>
      </c>
      <c r="G85" s="42">
        <f t="shared" si="5"/>
        <v>4.1329802860651625</v>
      </c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:30" ht="16" thickBot="1">
      <c r="A86" s="23">
        <v>79</v>
      </c>
      <c r="B86" s="23">
        <v>115.80947535038219</v>
      </c>
      <c r="C86" s="23">
        <v>114.16731645018692</v>
      </c>
      <c r="D86" s="23"/>
      <c r="E86" s="30">
        <f t="shared" si="3"/>
        <v>1</v>
      </c>
      <c r="F86" s="30">
        <f t="shared" si="4"/>
        <v>0</v>
      </c>
      <c r="G86" s="42">
        <f t="shared" si="5"/>
        <v>1.6421589001952697</v>
      </c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:30" ht="16" thickBot="1">
      <c r="A87" s="23">
        <v>80</v>
      </c>
      <c r="B87" s="23">
        <v>133.50776421857427</v>
      </c>
      <c r="C87" s="23">
        <v>125.3075361233972</v>
      </c>
      <c r="D87" s="23"/>
      <c r="E87" s="30">
        <f t="shared" si="3"/>
        <v>1</v>
      </c>
      <c r="F87" s="30">
        <f t="shared" si="4"/>
        <v>0</v>
      </c>
      <c r="G87" s="42">
        <f t="shared" si="5"/>
        <v>8.2002280951770672</v>
      </c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:30" ht="16" thickBot="1">
      <c r="A88" s="23">
        <v>81</v>
      </c>
      <c r="B88" s="23">
        <v>94.094945850120098</v>
      </c>
      <c r="C88" s="23">
        <v>129.09127517323068</v>
      </c>
      <c r="D88" s="23"/>
      <c r="E88" s="30">
        <f t="shared" si="3"/>
        <v>0</v>
      </c>
      <c r="F88" s="30">
        <f t="shared" si="4"/>
        <v>1</v>
      </c>
      <c r="G88" s="42">
        <f t="shared" si="5"/>
        <v>34.996329323110587</v>
      </c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:30" ht="16" thickBot="1">
      <c r="A89" s="23">
        <v>82</v>
      </c>
      <c r="B89" s="23">
        <v>110.9022943440483</v>
      </c>
      <c r="C89" s="23">
        <v>80.918799342212765</v>
      </c>
      <c r="D89" s="23"/>
      <c r="E89" s="30">
        <f t="shared" si="3"/>
        <v>1</v>
      </c>
      <c r="F89" s="30">
        <f t="shared" si="4"/>
        <v>0</v>
      </c>
      <c r="G89" s="42">
        <f t="shared" si="5"/>
        <v>29.983495001835536</v>
      </c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:30" ht="16" thickBot="1">
      <c r="A90" s="23">
        <v>83</v>
      </c>
      <c r="B90" s="23">
        <v>129.03054999069593</v>
      </c>
      <c r="C90" s="23">
        <v>128.84218690259641</v>
      </c>
      <c r="D90" s="23"/>
      <c r="E90" s="30">
        <f t="shared" si="3"/>
        <v>1</v>
      </c>
      <c r="F90" s="30">
        <f t="shared" si="4"/>
        <v>0</v>
      </c>
      <c r="G90" s="42">
        <f t="shared" si="5"/>
        <v>0.18836308809952129</v>
      </c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:30" ht="16" thickBot="1">
      <c r="A91" s="23">
        <v>84</v>
      </c>
      <c r="B91" s="23">
        <v>109.22898194090249</v>
      </c>
      <c r="C91" s="23">
        <v>116.19891596068474</v>
      </c>
      <c r="D91" s="23"/>
      <c r="E91" s="30">
        <f t="shared" si="3"/>
        <v>0</v>
      </c>
      <c r="F91" s="30">
        <f t="shared" si="4"/>
        <v>1</v>
      </c>
      <c r="G91" s="42">
        <f t="shared" si="5"/>
        <v>6.9699340197822579</v>
      </c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:30" ht="16" thickBot="1">
      <c r="A92" s="23">
        <v>85</v>
      </c>
      <c r="B92" s="23">
        <v>118.90977159358391</v>
      </c>
      <c r="C92" s="23">
        <v>126.80993290411556</v>
      </c>
      <c r="D92" s="23"/>
      <c r="E92" s="30">
        <f t="shared" si="3"/>
        <v>0</v>
      </c>
      <c r="F92" s="30">
        <f t="shared" si="4"/>
        <v>1</v>
      </c>
      <c r="G92" s="42">
        <f t="shared" si="5"/>
        <v>7.9001613105316437</v>
      </c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:30" ht="16" thickBot="1">
      <c r="A93" s="23">
        <v>86</v>
      </c>
      <c r="B93" s="23">
        <v>85.53567197218905</v>
      </c>
      <c r="C93" s="23">
        <v>123.27606270891505</v>
      </c>
      <c r="D93" s="23"/>
      <c r="E93" s="30">
        <f t="shared" si="3"/>
        <v>0</v>
      </c>
      <c r="F93" s="30">
        <f t="shared" si="4"/>
        <v>1</v>
      </c>
      <c r="G93" s="42">
        <f t="shared" si="5"/>
        <v>37.740390736725999</v>
      </c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:30" ht="16" thickBot="1">
      <c r="A94" s="23">
        <v>87</v>
      </c>
      <c r="B94" s="23">
        <v>91.459578181119525</v>
      </c>
      <c r="C94" s="23">
        <v>129.85304727529933</v>
      </c>
      <c r="D94" s="23"/>
      <c r="E94" s="30">
        <f t="shared" si="3"/>
        <v>0</v>
      </c>
      <c r="F94" s="30">
        <f t="shared" si="4"/>
        <v>1</v>
      </c>
      <c r="G94" s="42">
        <f t="shared" si="5"/>
        <v>38.393469094179807</v>
      </c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:30" ht="16" thickBot="1">
      <c r="A95" s="23">
        <v>88</v>
      </c>
      <c r="B95" s="23">
        <v>113.48427704801139</v>
      </c>
      <c r="C95" s="23">
        <v>100.643387298965</v>
      </c>
      <c r="D95" s="23"/>
      <c r="E95" s="30">
        <f t="shared" si="3"/>
        <v>1</v>
      </c>
      <c r="F95" s="30">
        <f t="shared" si="4"/>
        <v>0</v>
      </c>
      <c r="G95" s="42">
        <f t="shared" si="5"/>
        <v>12.840889749046397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:30" ht="16" thickBot="1">
      <c r="A96" s="23">
        <v>89</v>
      </c>
      <c r="B96" s="23">
        <v>112.76567273204526</v>
      </c>
      <c r="C96" s="23">
        <v>122.9775624747227</v>
      </c>
      <c r="D96" s="23"/>
      <c r="E96" s="30">
        <f t="shared" si="3"/>
        <v>0</v>
      </c>
      <c r="F96" s="30">
        <f t="shared" si="4"/>
        <v>1</v>
      </c>
      <c r="G96" s="42">
        <f t="shared" si="5"/>
        <v>10.211889742677442</v>
      </c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:30" ht="16" thickBot="1">
      <c r="A97" s="23">
        <v>90</v>
      </c>
      <c r="B97" s="23">
        <v>118.10075526826695</v>
      </c>
      <c r="C97" s="23">
        <v>120.35843807821533</v>
      </c>
      <c r="D97" s="23"/>
      <c r="E97" s="30">
        <f t="shared" si="3"/>
        <v>0</v>
      </c>
      <c r="F97" s="30">
        <f t="shared" si="4"/>
        <v>1</v>
      </c>
      <c r="G97" s="42">
        <f t="shared" si="5"/>
        <v>2.2576828099483777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:30" ht="16" thickBot="1">
      <c r="A98" s="23">
        <v>91</v>
      </c>
      <c r="B98" s="23">
        <v>116.582012838952</v>
      </c>
      <c r="C98" s="23">
        <v>105.30892369788303</v>
      </c>
      <c r="D98" s="23"/>
      <c r="E98" s="30">
        <f t="shared" si="3"/>
        <v>1</v>
      </c>
      <c r="F98" s="30">
        <f t="shared" si="4"/>
        <v>0</v>
      </c>
      <c r="G98" s="42">
        <f t="shared" si="5"/>
        <v>11.273089141068965</v>
      </c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:30" ht="16" thickBot="1">
      <c r="A99" s="23">
        <v>92</v>
      </c>
      <c r="B99" s="23">
        <v>120.15082233247978</v>
      </c>
      <c r="C99" s="23">
        <v>116.41747535916201</v>
      </c>
      <c r="D99" s="23"/>
      <c r="E99" s="30">
        <f t="shared" si="3"/>
        <v>1</v>
      </c>
      <c r="F99" s="30">
        <f t="shared" si="4"/>
        <v>0</v>
      </c>
      <c r="G99" s="42">
        <f t="shared" si="5"/>
        <v>3.7333469733177651</v>
      </c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:30" ht="16" thickBot="1">
      <c r="A100" s="23">
        <v>93</v>
      </c>
      <c r="B100" s="23">
        <v>150.03602431729317</v>
      </c>
      <c r="C100" s="23">
        <v>108.63687767247347</v>
      </c>
      <c r="D100" s="23"/>
      <c r="E100" s="30">
        <f t="shared" si="3"/>
        <v>1</v>
      </c>
      <c r="F100" s="30">
        <f t="shared" si="4"/>
        <v>0</v>
      </c>
      <c r="G100" s="42">
        <f t="shared" si="5"/>
        <v>41.399146644819695</v>
      </c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:30" ht="16" thickBot="1">
      <c r="A101" s="23">
        <v>94</v>
      </c>
      <c r="B101" s="23">
        <v>101.15584320043796</v>
      </c>
      <c r="C101" s="23">
        <v>136.55134437481712</v>
      </c>
      <c r="D101" s="23"/>
      <c r="E101" s="30">
        <f t="shared" si="3"/>
        <v>0</v>
      </c>
      <c r="F101" s="30">
        <f t="shared" si="4"/>
        <v>1</v>
      </c>
      <c r="G101" s="42">
        <f t="shared" si="5"/>
        <v>35.395501174379163</v>
      </c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:30" ht="16" thickBot="1">
      <c r="A102" s="23">
        <v>95</v>
      </c>
      <c r="B102" s="23">
        <v>139.85500587235379</v>
      </c>
      <c r="C102" s="23">
        <v>66.751292237673965</v>
      </c>
      <c r="D102" s="23"/>
      <c r="E102" s="30">
        <f t="shared" si="3"/>
        <v>1</v>
      </c>
      <c r="F102" s="30">
        <f t="shared" si="4"/>
        <v>0</v>
      </c>
      <c r="G102" s="42">
        <f t="shared" si="5"/>
        <v>73.103713634679821</v>
      </c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:30" ht="16" thickBot="1">
      <c r="A103" s="23">
        <v>96</v>
      </c>
      <c r="B103" s="23">
        <v>102.92544840607675</v>
      </c>
      <c r="C103" s="23">
        <v>99.790468330257042</v>
      </c>
      <c r="D103" s="23"/>
      <c r="E103" s="30">
        <f t="shared" si="3"/>
        <v>1</v>
      </c>
      <c r="F103" s="30">
        <f t="shared" si="4"/>
        <v>0</v>
      </c>
      <c r="G103" s="42">
        <f t="shared" si="5"/>
        <v>3.1349800758197119</v>
      </c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:30" ht="16" thickBot="1">
      <c r="A104" s="23">
        <v>97</v>
      </c>
      <c r="B104" s="23">
        <v>117.95713407566322</v>
      </c>
      <c r="C104" s="23">
        <v>95.371142517567719</v>
      </c>
      <c r="D104" s="23"/>
      <c r="E104" s="30">
        <f t="shared" si="3"/>
        <v>1</v>
      </c>
      <c r="F104" s="30">
        <f t="shared" si="4"/>
        <v>0</v>
      </c>
      <c r="G104" s="42">
        <f t="shared" si="5"/>
        <v>22.5859915580955</v>
      </c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:30" ht="16" thickBot="1">
      <c r="A105" s="23">
        <v>98</v>
      </c>
      <c r="B105" s="23">
        <v>102.81096712353182</v>
      </c>
      <c r="C105" s="23">
        <v>138.5191050199754</v>
      </c>
      <c r="D105" s="23"/>
      <c r="E105" s="30">
        <f t="shared" si="3"/>
        <v>0</v>
      </c>
      <c r="F105" s="30">
        <f t="shared" si="4"/>
        <v>1</v>
      </c>
      <c r="G105" s="42">
        <f t="shared" si="5"/>
        <v>35.708137896443574</v>
      </c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ht="16" thickBot="1">
      <c r="A106" s="23">
        <v>99</v>
      </c>
      <c r="B106" s="23">
        <v>124.36284135824573</v>
      </c>
      <c r="C106" s="23">
        <v>123.30401045483713</v>
      </c>
      <c r="D106" s="23"/>
      <c r="E106" s="30">
        <f t="shared" si="3"/>
        <v>1</v>
      </c>
      <c r="F106" s="30">
        <f t="shared" si="4"/>
        <v>0</v>
      </c>
      <c r="G106" s="42">
        <f t="shared" si="5"/>
        <v>1.0588309034086052</v>
      </c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:30" ht="16" thickBot="1">
      <c r="A107" s="23">
        <v>100</v>
      </c>
      <c r="B107" s="23">
        <v>100.7459736652263</v>
      </c>
      <c r="C107" s="23">
        <v>113.80970334328873</v>
      </c>
      <c r="D107" s="23"/>
      <c r="E107" s="30">
        <f t="shared" si="3"/>
        <v>0</v>
      </c>
      <c r="F107" s="30">
        <f t="shared" si="4"/>
        <v>1</v>
      </c>
      <c r="G107" s="42">
        <f t="shared" si="5"/>
        <v>13.06372967806243</v>
      </c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:30" ht="16" thickBot="1">
      <c r="A108" s="23">
        <v>101</v>
      </c>
      <c r="B108" s="23">
        <v>93.919619221744881</v>
      </c>
      <c r="C108" s="23">
        <v>117.16078268159322</v>
      </c>
      <c r="D108" s="23"/>
      <c r="E108" s="30">
        <f t="shared" si="3"/>
        <v>0</v>
      </c>
      <c r="F108" s="30">
        <f t="shared" si="4"/>
        <v>1</v>
      </c>
      <c r="G108" s="42">
        <f t="shared" si="5"/>
        <v>23.241163459848337</v>
      </c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:30" ht="16" thickBot="1">
      <c r="A109" s="23">
        <v>102</v>
      </c>
      <c r="B109" s="23">
        <v>105.55489515774562</v>
      </c>
      <c r="C109" s="23">
        <v>95.145460566520043</v>
      </c>
      <c r="D109" s="23"/>
      <c r="E109" s="30">
        <f t="shared" si="3"/>
        <v>1</v>
      </c>
      <c r="F109" s="30">
        <f t="shared" si="4"/>
        <v>0</v>
      </c>
      <c r="G109" s="42">
        <f t="shared" si="5"/>
        <v>10.409434591225576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ht="16" thickBot="1">
      <c r="A110" s="23">
        <v>103</v>
      </c>
      <c r="B110" s="23">
        <v>90.501343691163171</v>
      </c>
      <c r="C110" s="23">
        <v>100.3520792217998</v>
      </c>
      <c r="D110" s="23"/>
      <c r="E110" s="30">
        <f t="shared" si="3"/>
        <v>0</v>
      </c>
      <c r="F110" s="30">
        <f t="shared" si="4"/>
        <v>1</v>
      </c>
      <c r="G110" s="42">
        <f t="shared" si="5"/>
        <v>9.8507355306366264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ht="16" thickBot="1">
      <c r="A111" s="23">
        <v>104</v>
      </c>
      <c r="B111" s="23">
        <v>107.12900638470636</v>
      </c>
      <c r="C111" s="23">
        <v>132.55752418397003</v>
      </c>
      <c r="D111" s="23"/>
      <c r="E111" s="30">
        <f t="shared" si="3"/>
        <v>0</v>
      </c>
      <c r="F111" s="30">
        <f t="shared" si="4"/>
        <v>1</v>
      </c>
      <c r="G111" s="42">
        <f t="shared" si="5"/>
        <v>25.428517799263673</v>
      </c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ht="16" thickBot="1">
      <c r="A112" s="23">
        <v>105</v>
      </c>
      <c r="B112" s="23">
        <v>107.22334797130213</v>
      </c>
      <c r="C112" s="23">
        <v>93.88271287143462</v>
      </c>
      <c r="D112" s="23"/>
      <c r="E112" s="30">
        <f t="shared" si="3"/>
        <v>1</v>
      </c>
      <c r="F112" s="30">
        <f t="shared" si="4"/>
        <v>0</v>
      </c>
      <c r="G112" s="42">
        <f t="shared" si="5"/>
        <v>13.340635099867512</v>
      </c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ht="16" thickBot="1">
      <c r="A113" s="23">
        <v>106</v>
      </c>
      <c r="B113" s="23">
        <v>115.50742171750026</v>
      </c>
      <c r="C113" s="23">
        <v>117.97874414327461</v>
      </c>
      <c r="D113" s="23"/>
      <c r="E113" s="30">
        <f t="shared" si="3"/>
        <v>0</v>
      </c>
      <c r="F113" s="30">
        <f t="shared" si="4"/>
        <v>1</v>
      </c>
      <c r="G113" s="42">
        <f t="shared" si="5"/>
        <v>2.4713224257743462</v>
      </c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ht="16" thickBot="1">
      <c r="A114" s="23">
        <v>107</v>
      </c>
      <c r="B114" s="23">
        <v>89.593485204995019</v>
      </c>
      <c r="C114" s="23">
        <v>107.16686451928234</v>
      </c>
      <c r="D114" s="23"/>
      <c r="E114" s="30">
        <f t="shared" si="3"/>
        <v>0</v>
      </c>
      <c r="F114" s="30">
        <f t="shared" si="4"/>
        <v>1</v>
      </c>
      <c r="G114" s="42">
        <f t="shared" si="5"/>
        <v>17.573379314287322</v>
      </c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ht="16" thickBot="1">
      <c r="A115" s="23">
        <v>108</v>
      </c>
      <c r="B115" s="23">
        <v>122.41677614910566</v>
      </c>
      <c r="C115" s="23">
        <v>88.628433550536442</v>
      </c>
      <c r="D115" s="23"/>
      <c r="E115" s="30">
        <f t="shared" si="3"/>
        <v>1</v>
      </c>
      <c r="F115" s="30">
        <f t="shared" si="4"/>
        <v>0</v>
      </c>
      <c r="G115" s="42">
        <f t="shared" si="5"/>
        <v>33.788342598569216</v>
      </c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ht="16" thickBot="1">
      <c r="A116" s="23">
        <v>109</v>
      </c>
      <c r="B116" s="23">
        <v>133.05379946809737</v>
      </c>
      <c r="C116" s="23">
        <v>99.769136735551029</v>
      </c>
      <c r="D116" s="23"/>
      <c r="E116" s="30">
        <f t="shared" si="3"/>
        <v>1</v>
      </c>
      <c r="F116" s="30">
        <f t="shared" si="4"/>
        <v>0</v>
      </c>
      <c r="G116" s="42">
        <f t="shared" si="5"/>
        <v>33.284662732546337</v>
      </c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ht="16" thickBot="1">
      <c r="A117" s="23">
        <v>110</v>
      </c>
      <c r="B117" s="23">
        <v>134.05628909106912</v>
      </c>
      <c r="C117" s="23">
        <v>112.11066446972649</v>
      </c>
      <c r="D117" s="23"/>
      <c r="E117" s="30">
        <f t="shared" si="3"/>
        <v>1</v>
      </c>
      <c r="F117" s="30">
        <f t="shared" si="4"/>
        <v>0</v>
      </c>
      <c r="G117" s="42">
        <f t="shared" si="5"/>
        <v>21.945624621342631</v>
      </c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ht="16" thickBot="1">
      <c r="A118" s="23">
        <v>111</v>
      </c>
      <c r="B118" s="23">
        <v>145.22477064350986</v>
      </c>
      <c r="C118" s="23">
        <v>86.927962950696241</v>
      </c>
      <c r="D118" s="23"/>
      <c r="E118" s="30">
        <f t="shared" si="3"/>
        <v>1</v>
      </c>
      <c r="F118" s="30">
        <f t="shared" si="4"/>
        <v>0</v>
      </c>
      <c r="G118" s="42">
        <f t="shared" si="5"/>
        <v>58.296807692813616</v>
      </c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 ht="16" thickBot="1">
      <c r="A119" s="23">
        <v>112</v>
      </c>
      <c r="B119" s="23">
        <v>95.625663831055377</v>
      </c>
      <c r="C119" s="23">
        <v>125.97764165387315</v>
      </c>
      <c r="D119" s="23"/>
      <c r="E119" s="30">
        <f t="shared" si="3"/>
        <v>0</v>
      </c>
      <c r="F119" s="30">
        <f t="shared" si="4"/>
        <v>1</v>
      </c>
      <c r="G119" s="42">
        <f t="shared" si="5"/>
        <v>30.351977822817773</v>
      </c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</row>
    <row r="120" spans="1:30" ht="16" thickBot="1">
      <c r="A120" s="23">
        <v>113</v>
      </c>
      <c r="B120" s="23">
        <v>109.88509549878844</v>
      </c>
      <c r="C120" s="23">
        <v>124.16074017443958</v>
      </c>
      <c r="D120" s="23"/>
      <c r="E120" s="30">
        <f t="shared" si="3"/>
        <v>0</v>
      </c>
      <c r="F120" s="30">
        <f t="shared" si="4"/>
        <v>1</v>
      </c>
      <c r="G120" s="42">
        <f t="shared" si="5"/>
        <v>14.275644675651137</v>
      </c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</row>
    <row r="121" spans="1:30" ht="16" thickBot="1">
      <c r="A121" s="23">
        <v>114</v>
      </c>
      <c r="B121" s="23">
        <v>114.3635670019362</v>
      </c>
      <c r="C121" s="23">
        <v>113.89737052205666</v>
      </c>
      <c r="D121" s="23"/>
      <c r="E121" s="30">
        <f t="shared" si="3"/>
        <v>1</v>
      </c>
      <c r="F121" s="30">
        <f t="shared" si="4"/>
        <v>0</v>
      </c>
      <c r="G121" s="42">
        <f t="shared" si="5"/>
        <v>0.46619647987954238</v>
      </c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ht="16" thickBot="1">
      <c r="A122" s="23">
        <v>115</v>
      </c>
      <c r="B122" s="23">
        <v>119.2270195447535</v>
      </c>
      <c r="C122" s="23">
        <v>98.095977173994015</v>
      </c>
      <c r="D122" s="23"/>
      <c r="E122" s="30">
        <f t="shared" si="3"/>
        <v>1</v>
      </c>
      <c r="F122" s="30">
        <f t="shared" si="4"/>
        <v>0</v>
      </c>
      <c r="G122" s="42">
        <f t="shared" si="5"/>
        <v>21.131042370759488</v>
      </c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ht="16" thickBot="1">
      <c r="A123" s="23">
        <v>116</v>
      </c>
      <c r="B123" s="23">
        <v>124.7890508675825</v>
      </c>
      <c r="C123" s="23">
        <v>118.44240111324544</v>
      </c>
      <c r="D123" s="23"/>
      <c r="E123" s="30">
        <f t="shared" si="3"/>
        <v>1</v>
      </c>
      <c r="F123" s="30">
        <f t="shared" si="4"/>
        <v>0</v>
      </c>
      <c r="G123" s="42">
        <f t="shared" si="5"/>
        <v>6.346649754337065</v>
      </c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ht="16" thickBot="1">
      <c r="A124" s="23">
        <v>117</v>
      </c>
      <c r="B124" s="23">
        <v>84.588524816316948</v>
      </c>
      <c r="C124" s="23">
        <v>113.02092522195026</v>
      </c>
      <c r="D124" s="23"/>
      <c r="E124" s="30">
        <f t="shared" si="3"/>
        <v>0</v>
      </c>
      <c r="F124" s="30">
        <f t="shared" si="4"/>
        <v>1</v>
      </c>
      <c r="G124" s="42">
        <f t="shared" si="5"/>
        <v>28.432400405633317</v>
      </c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ht="16" thickBot="1">
      <c r="A125" s="23">
        <v>118</v>
      </c>
      <c r="B125" s="23">
        <v>111.97666979011689</v>
      </c>
      <c r="C125" s="23">
        <v>143.13190551169231</v>
      </c>
      <c r="D125" s="23"/>
      <c r="E125" s="30">
        <f t="shared" si="3"/>
        <v>0</v>
      </c>
      <c r="F125" s="30">
        <f t="shared" si="4"/>
        <v>1</v>
      </c>
      <c r="G125" s="42">
        <f t="shared" si="5"/>
        <v>31.155235721575423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ht="16" thickBot="1">
      <c r="A126" s="23">
        <v>119</v>
      </c>
      <c r="B126" s="23">
        <v>127.74804145742081</v>
      </c>
      <c r="C126" s="23">
        <v>126.11641722004757</v>
      </c>
      <c r="D126" s="23"/>
      <c r="E126" s="30">
        <f t="shared" si="3"/>
        <v>1</v>
      </c>
      <c r="F126" s="30">
        <f t="shared" si="4"/>
        <v>0</v>
      </c>
      <c r="G126" s="42">
        <f t="shared" si="5"/>
        <v>1.631624237373245</v>
      </c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ht="16" thickBot="1">
      <c r="A127" s="23">
        <v>120</v>
      </c>
      <c r="B127" s="23">
        <v>102.10794635479809</v>
      </c>
      <c r="C127" s="23">
        <v>100.95587315728656</v>
      </c>
      <c r="D127" s="23"/>
      <c r="E127" s="30">
        <f t="shared" si="3"/>
        <v>1</v>
      </c>
      <c r="F127" s="30">
        <f t="shared" si="4"/>
        <v>0</v>
      </c>
      <c r="G127" s="42">
        <f t="shared" si="5"/>
        <v>1.1520731975115268</v>
      </c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ht="16" thickBot="1">
      <c r="A128" s="23">
        <v>121</v>
      </c>
      <c r="B128" s="23">
        <v>107.03593789598986</v>
      </c>
      <c r="C128" s="23">
        <v>116.29039440750074</v>
      </c>
      <c r="D128" s="23"/>
      <c r="E128" s="30">
        <f t="shared" si="3"/>
        <v>0</v>
      </c>
      <c r="F128" s="30">
        <f t="shared" si="4"/>
        <v>1</v>
      </c>
      <c r="G128" s="42">
        <f t="shared" si="5"/>
        <v>9.254456511510881</v>
      </c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ht="16" thickBot="1">
      <c r="A129" s="23">
        <v>122</v>
      </c>
      <c r="B129" s="23">
        <v>110.5768464857148</v>
      </c>
      <c r="C129" s="23">
        <v>103.26230637614277</v>
      </c>
      <c r="D129" s="23"/>
      <c r="E129" s="30">
        <f t="shared" si="3"/>
        <v>1</v>
      </c>
      <c r="F129" s="30">
        <f t="shared" si="4"/>
        <v>0</v>
      </c>
      <c r="G129" s="42">
        <f t="shared" si="5"/>
        <v>7.3145401095720217</v>
      </c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ht="16" thickBot="1">
      <c r="A130" s="23">
        <v>123</v>
      </c>
      <c r="B130" s="23">
        <v>126.78160032757745</v>
      </c>
      <c r="C130" s="23">
        <v>151.45317557412179</v>
      </c>
      <c r="D130" s="23"/>
      <c r="E130" s="30">
        <f t="shared" si="3"/>
        <v>0</v>
      </c>
      <c r="F130" s="30">
        <f t="shared" si="4"/>
        <v>1</v>
      </c>
      <c r="G130" s="42">
        <f t="shared" si="5"/>
        <v>24.671575246544336</v>
      </c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 ht="16" thickBot="1">
      <c r="A131" s="23">
        <v>124</v>
      </c>
      <c r="B131" s="23">
        <v>95.048201720230935</v>
      </c>
      <c r="C131" s="23">
        <v>124.40397012259274</v>
      </c>
      <c r="D131" s="23"/>
      <c r="E131" s="30">
        <f t="shared" si="3"/>
        <v>0</v>
      </c>
      <c r="F131" s="30">
        <f t="shared" si="4"/>
        <v>1</v>
      </c>
      <c r="G131" s="42">
        <f t="shared" si="5"/>
        <v>29.355768402361804</v>
      </c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</row>
    <row r="132" spans="1:30" ht="16" thickBot="1">
      <c r="A132" s="23">
        <v>125</v>
      </c>
      <c r="B132" s="23">
        <v>121.23375064418511</v>
      </c>
      <c r="C132" s="23">
        <v>95.82974921012817</v>
      </c>
      <c r="D132" s="23"/>
      <c r="E132" s="30">
        <f t="shared" si="3"/>
        <v>1</v>
      </c>
      <c r="F132" s="30">
        <f t="shared" si="4"/>
        <v>0</v>
      </c>
      <c r="G132" s="42">
        <f t="shared" si="5"/>
        <v>25.404001434056937</v>
      </c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ht="16" thickBot="1">
      <c r="A133" s="23">
        <v>126</v>
      </c>
      <c r="B133" s="23">
        <v>119.3056047823662</v>
      </c>
      <c r="C133" s="23">
        <v>111.49596771546119</v>
      </c>
      <c r="D133" s="23"/>
      <c r="E133" s="30">
        <f t="shared" si="3"/>
        <v>1</v>
      </c>
      <c r="F133" s="30">
        <f t="shared" si="4"/>
        <v>0</v>
      </c>
      <c r="G133" s="42">
        <f t="shared" si="5"/>
        <v>7.8096370669050117</v>
      </c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</row>
    <row r="134" spans="1:30" ht="16" thickBot="1">
      <c r="A134" s="23">
        <v>127</v>
      </c>
      <c r="B134" s="23">
        <v>127.52289918115824</v>
      </c>
      <c r="C134" s="23">
        <v>113.02871067829277</v>
      </c>
      <c r="D134" s="23"/>
      <c r="E134" s="30">
        <f t="shared" si="3"/>
        <v>1</v>
      </c>
      <c r="F134" s="30">
        <f t="shared" si="4"/>
        <v>0</v>
      </c>
      <c r="G134" s="42">
        <f t="shared" si="5"/>
        <v>14.49418850286547</v>
      </c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</row>
    <row r="135" spans="1:30" ht="16" thickBot="1">
      <c r="A135" s="23">
        <v>128</v>
      </c>
      <c r="B135" s="23">
        <v>111.39814290121917</v>
      </c>
      <c r="C135" s="23">
        <v>100.93334516562263</v>
      </c>
      <c r="D135" s="23"/>
      <c r="E135" s="30">
        <f t="shared" si="3"/>
        <v>1</v>
      </c>
      <c r="F135" s="30">
        <f t="shared" si="4"/>
        <v>0</v>
      </c>
      <c r="G135" s="42">
        <f t="shared" si="5"/>
        <v>10.464797735596548</v>
      </c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</row>
    <row r="136" spans="1:30" ht="16" thickBot="1">
      <c r="A136" s="23">
        <v>129</v>
      </c>
      <c r="B136" s="23">
        <v>105.72035696287499</v>
      </c>
      <c r="C136" s="23">
        <v>103.24937903235174</v>
      </c>
      <c r="D136" s="23"/>
      <c r="E136" s="30">
        <f t="shared" ref="E136:E199" si="6">IF(B136&gt;C136, 1, 0)</f>
        <v>1</v>
      </c>
      <c r="F136" s="30">
        <f t="shared" ref="F136:F199" si="7">IF(B136&lt;C136, 1, 0)</f>
        <v>0</v>
      </c>
      <c r="G136" s="42">
        <f t="shared" ref="G136:G199" si="8">IF(B136&gt;C136,B136-C136,C136-B136)</f>
        <v>2.4709779305232473</v>
      </c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</row>
    <row r="137" spans="1:30" ht="16" thickBot="1">
      <c r="A137" s="23">
        <v>130</v>
      </c>
      <c r="B137" s="23">
        <v>118.59161521028152</v>
      </c>
      <c r="C137" s="23">
        <v>93.683065060883791</v>
      </c>
      <c r="D137" s="23"/>
      <c r="E137" s="30">
        <f t="shared" si="6"/>
        <v>1</v>
      </c>
      <c r="F137" s="30">
        <f t="shared" si="7"/>
        <v>0</v>
      </c>
      <c r="G137" s="42">
        <f t="shared" si="8"/>
        <v>24.908550149397726</v>
      </c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</row>
    <row r="138" spans="1:30" ht="16" thickBot="1">
      <c r="A138" s="23">
        <v>131</v>
      </c>
      <c r="B138" s="23">
        <v>123.22671630577332</v>
      </c>
      <c r="C138" s="23">
        <v>136.40420346599186</v>
      </c>
      <c r="D138" s="23"/>
      <c r="E138" s="30">
        <f t="shared" si="6"/>
        <v>0</v>
      </c>
      <c r="F138" s="30">
        <f t="shared" si="7"/>
        <v>1</v>
      </c>
      <c r="G138" s="42">
        <f t="shared" si="8"/>
        <v>13.177487160218533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ht="16" thickBot="1">
      <c r="A139" s="23">
        <v>132</v>
      </c>
      <c r="B139" s="23">
        <v>104.17176558595881</v>
      </c>
      <c r="C139" s="23">
        <v>107.61490250090429</v>
      </c>
      <c r="D139" s="23"/>
      <c r="E139" s="30">
        <f t="shared" si="6"/>
        <v>0</v>
      </c>
      <c r="F139" s="30">
        <f t="shared" si="7"/>
        <v>1</v>
      </c>
      <c r="G139" s="42">
        <f t="shared" si="8"/>
        <v>3.4431369149454838</v>
      </c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ht="16" thickBot="1">
      <c r="A140" s="23">
        <v>133</v>
      </c>
      <c r="B140" s="23">
        <v>135.31947093864403</v>
      </c>
      <c r="C140" s="23">
        <v>126.76455438247577</v>
      </c>
      <c r="D140" s="23"/>
      <c r="E140" s="30">
        <f t="shared" si="6"/>
        <v>1</v>
      </c>
      <c r="F140" s="30">
        <f t="shared" si="7"/>
        <v>0</v>
      </c>
      <c r="G140" s="42">
        <f t="shared" si="8"/>
        <v>8.5549165561682656</v>
      </c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</row>
    <row r="141" spans="1:30" ht="16" thickBot="1">
      <c r="A141" s="23">
        <v>134</v>
      </c>
      <c r="B141" s="23">
        <v>124.73656871135515</v>
      </c>
      <c r="C141" s="23">
        <v>111.36003569459859</v>
      </c>
      <c r="D141" s="23"/>
      <c r="E141" s="30">
        <f t="shared" si="6"/>
        <v>1</v>
      </c>
      <c r="F141" s="30">
        <f t="shared" si="7"/>
        <v>0</v>
      </c>
      <c r="G141" s="42">
        <f t="shared" si="8"/>
        <v>13.376533016756554</v>
      </c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</row>
    <row r="142" spans="1:30" ht="16" thickBot="1">
      <c r="A142" s="23">
        <v>135</v>
      </c>
      <c r="B142" s="23">
        <v>134.96508574565237</v>
      </c>
      <c r="C142" s="23">
        <v>108.4643647833761</v>
      </c>
      <c r="D142" s="23"/>
      <c r="E142" s="30">
        <f t="shared" si="6"/>
        <v>1</v>
      </c>
      <c r="F142" s="30">
        <f t="shared" si="7"/>
        <v>0</v>
      </c>
      <c r="G142" s="42">
        <f t="shared" si="8"/>
        <v>26.500720962276276</v>
      </c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</row>
    <row r="143" spans="1:30" ht="16" thickBot="1">
      <c r="A143" s="23">
        <v>136</v>
      </c>
      <c r="B143" s="23">
        <v>138.84807519509872</v>
      </c>
      <c r="C143" s="23">
        <v>111.68981660132724</v>
      </c>
      <c r="D143" s="23"/>
      <c r="E143" s="30">
        <f t="shared" si="6"/>
        <v>1</v>
      </c>
      <c r="F143" s="30">
        <f t="shared" si="7"/>
        <v>0</v>
      </c>
      <c r="G143" s="42">
        <f t="shared" si="8"/>
        <v>27.158258593771478</v>
      </c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</row>
    <row r="144" spans="1:30" ht="16" thickBot="1">
      <c r="A144" s="23">
        <v>137</v>
      </c>
      <c r="B144" s="23">
        <v>106.16841511929674</v>
      </c>
      <c r="C144" s="23">
        <v>127.40180389373451</v>
      </c>
      <c r="D144" s="23"/>
      <c r="E144" s="30">
        <f t="shared" si="6"/>
        <v>0</v>
      </c>
      <c r="F144" s="30">
        <f t="shared" si="7"/>
        <v>1</v>
      </c>
      <c r="G144" s="42">
        <f t="shared" si="8"/>
        <v>21.233388774437771</v>
      </c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</row>
    <row r="145" spans="1:30" ht="16" thickBot="1">
      <c r="A145" s="23">
        <v>138</v>
      </c>
      <c r="B145" s="23">
        <v>112.21537575932646</v>
      </c>
      <c r="C145" s="23">
        <v>94.20067957061103</v>
      </c>
      <c r="D145" s="23"/>
      <c r="E145" s="30">
        <f t="shared" si="6"/>
        <v>1</v>
      </c>
      <c r="F145" s="30">
        <f t="shared" si="7"/>
        <v>0</v>
      </c>
      <c r="G145" s="42">
        <f t="shared" si="8"/>
        <v>18.014696188715433</v>
      </c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</row>
    <row r="146" spans="1:30" ht="16" thickBot="1">
      <c r="A146" s="23">
        <v>139</v>
      </c>
      <c r="B146" s="23">
        <v>109.39452686827106</v>
      </c>
      <c r="C146" s="23">
        <v>90.09870470910522</v>
      </c>
      <c r="D146" s="23"/>
      <c r="E146" s="30">
        <f t="shared" si="6"/>
        <v>1</v>
      </c>
      <c r="F146" s="30">
        <f t="shared" si="7"/>
        <v>0</v>
      </c>
      <c r="G146" s="42">
        <f t="shared" si="8"/>
        <v>19.295822159165837</v>
      </c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</row>
    <row r="147" spans="1:30" ht="16" thickBot="1">
      <c r="A147" s="23">
        <v>140</v>
      </c>
      <c r="B147" s="23">
        <v>84.78405728134527</v>
      </c>
      <c r="C147" s="23">
        <v>122.63648548657751</v>
      </c>
      <c r="D147" s="23"/>
      <c r="E147" s="30">
        <f t="shared" si="6"/>
        <v>0</v>
      </c>
      <c r="F147" s="30">
        <f t="shared" si="7"/>
        <v>1</v>
      </c>
      <c r="G147" s="42">
        <f t="shared" si="8"/>
        <v>37.852428205232243</v>
      </c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</row>
    <row r="148" spans="1:30" ht="16" thickBot="1">
      <c r="A148" s="23">
        <v>141</v>
      </c>
      <c r="B148" s="23">
        <v>109.48397528217261</v>
      </c>
      <c r="C148" s="23">
        <v>100.52625388550913</v>
      </c>
      <c r="D148" s="23"/>
      <c r="E148" s="30">
        <f t="shared" si="6"/>
        <v>1</v>
      </c>
      <c r="F148" s="30">
        <f t="shared" si="7"/>
        <v>0</v>
      </c>
      <c r="G148" s="42">
        <f t="shared" si="8"/>
        <v>8.957721396663473</v>
      </c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</row>
    <row r="149" spans="1:30" ht="16" thickBot="1">
      <c r="A149" s="23">
        <v>142</v>
      </c>
      <c r="B149" s="23">
        <v>130.04630691475001</v>
      </c>
      <c r="C149" s="23">
        <v>116.55596419205122</v>
      </c>
      <c r="D149" s="23"/>
      <c r="E149" s="30">
        <f t="shared" si="6"/>
        <v>1</v>
      </c>
      <c r="F149" s="30">
        <f t="shared" si="7"/>
        <v>0</v>
      </c>
      <c r="G149" s="42">
        <f t="shared" si="8"/>
        <v>13.490342722698784</v>
      </c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</row>
    <row r="150" spans="1:30" ht="16" thickBot="1">
      <c r="A150" s="23">
        <v>143</v>
      </c>
      <c r="B150" s="23">
        <v>133.91876142293592</v>
      </c>
      <c r="C150" s="23">
        <v>113.28991120999191</v>
      </c>
      <c r="D150" s="23"/>
      <c r="E150" s="30">
        <f t="shared" si="6"/>
        <v>1</v>
      </c>
      <c r="F150" s="30">
        <f t="shared" si="7"/>
        <v>0</v>
      </c>
      <c r="G150" s="42">
        <f t="shared" si="8"/>
        <v>20.628850212944002</v>
      </c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</row>
    <row r="151" spans="1:30" ht="16" thickBot="1">
      <c r="A151" s="23">
        <v>144</v>
      </c>
      <c r="B151" s="23">
        <v>132.68668325892085</v>
      </c>
      <c r="C151" s="23">
        <v>135.27375630658719</v>
      </c>
      <c r="D151" s="23"/>
      <c r="E151" s="30">
        <f t="shared" si="6"/>
        <v>0</v>
      </c>
      <c r="F151" s="30">
        <f t="shared" si="7"/>
        <v>1</v>
      </c>
      <c r="G151" s="42">
        <f t="shared" si="8"/>
        <v>2.5870730476663368</v>
      </c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</row>
    <row r="152" spans="1:30" ht="16" thickBot="1">
      <c r="A152" s="23">
        <v>145</v>
      </c>
      <c r="B152" s="23">
        <v>88.01446611605077</v>
      </c>
      <c r="C152" s="23">
        <v>128.50867263323795</v>
      </c>
      <c r="D152" s="23"/>
      <c r="E152" s="30">
        <f t="shared" si="6"/>
        <v>0</v>
      </c>
      <c r="F152" s="30">
        <f t="shared" si="7"/>
        <v>1</v>
      </c>
      <c r="G152" s="42">
        <f t="shared" si="8"/>
        <v>40.49420651718718</v>
      </c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</row>
    <row r="153" spans="1:30" ht="16" thickBot="1">
      <c r="A153" s="23">
        <v>146</v>
      </c>
      <c r="B153" s="23">
        <v>99.739624295631188</v>
      </c>
      <c r="C153" s="23">
        <v>111.15231832267753</v>
      </c>
      <c r="D153" s="23"/>
      <c r="E153" s="30">
        <f t="shared" si="6"/>
        <v>0</v>
      </c>
      <c r="F153" s="30">
        <f t="shared" si="7"/>
        <v>1</v>
      </c>
      <c r="G153" s="42">
        <f t="shared" si="8"/>
        <v>11.412694027046342</v>
      </c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</row>
    <row r="154" spans="1:30" ht="16" thickBot="1">
      <c r="A154" s="23">
        <v>147</v>
      </c>
      <c r="B154" s="23">
        <v>129.53407017094185</v>
      </c>
      <c r="C154" s="23">
        <v>127.08682758132103</v>
      </c>
      <c r="D154" s="23"/>
      <c r="E154" s="30">
        <f t="shared" si="6"/>
        <v>1</v>
      </c>
      <c r="F154" s="30">
        <f t="shared" si="7"/>
        <v>0</v>
      </c>
      <c r="G154" s="42">
        <f t="shared" si="8"/>
        <v>2.4472425896208136</v>
      </c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</row>
    <row r="155" spans="1:30" ht="16" thickBot="1">
      <c r="A155" s="23">
        <v>148</v>
      </c>
      <c r="B155" s="23">
        <v>104.92600920489986</v>
      </c>
      <c r="C155" s="23">
        <v>115.86086945629057</v>
      </c>
      <c r="D155" s="23"/>
      <c r="E155" s="30">
        <f t="shared" si="6"/>
        <v>0</v>
      </c>
      <c r="F155" s="30">
        <f t="shared" si="7"/>
        <v>1</v>
      </c>
      <c r="G155" s="42">
        <f t="shared" si="8"/>
        <v>10.934860251390717</v>
      </c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</row>
    <row r="156" spans="1:30" ht="16" thickBot="1">
      <c r="A156" s="23">
        <v>149</v>
      </c>
      <c r="B156" s="23">
        <v>114.45460721400428</v>
      </c>
      <c r="C156" s="23">
        <v>126.7989697996714</v>
      </c>
      <c r="D156" s="23"/>
      <c r="E156" s="30">
        <f t="shared" si="6"/>
        <v>0</v>
      </c>
      <c r="F156" s="30">
        <f t="shared" si="7"/>
        <v>1</v>
      </c>
      <c r="G156" s="42">
        <f t="shared" si="8"/>
        <v>12.344362585667113</v>
      </c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</row>
    <row r="157" spans="1:30" ht="16" thickBot="1">
      <c r="A157" s="23">
        <v>150</v>
      </c>
      <c r="B157" s="23">
        <v>118.15553703256195</v>
      </c>
      <c r="C157" s="23">
        <v>133.0668352180663</v>
      </c>
      <c r="D157" s="23"/>
      <c r="E157" s="30">
        <f t="shared" si="6"/>
        <v>0</v>
      </c>
      <c r="F157" s="30">
        <f t="shared" si="7"/>
        <v>1</v>
      </c>
      <c r="G157" s="42">
        <f t="shared" si="8"/>
        <v>14.91129818550435</v>
      </c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</row>
    <row r="158" spans="1:30" ht="16" thickBot="1">
      <c r="A158" s="23">
        <v>151</v>
      </c>
      <c r="B158" s="23">
        <v>105.01248445826593</v>
      </c>
      <c r="C158" s="23">
        <v>117.68420073351183</v>
      </c>
      <c r="D158" s="23"/>
      <c r="E158" s="30">
        <f t="shared" si="6"/>
        <v>0</v>
      </c>
      <c r="F158" s="30">
        <f t="shared" si="7"/>
        <v>1</v>
      </c>
      <c r="G158" s="42">
        <f t="shared" si="8"/>
        <v>12.671716275245899</v>
      </c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</row>
    <row r="159" spans="1:30" ht="16" thickBot="1">
      <c r="A159" s="23">
        <v>152</v>
      </c>
      <c r="B159" s="23">
        <v>133.01624932778842</v>
      </c>
      <c r="C159" s="23">
        <v>100.49013421406531</v>
      </c>
      <c r="D159" s="23"/>
      <c r="E159" s="30">
        <f t="shared" si="6"/>
        <v>1</v>
      </c>
      <c r="F159" s="30">
        <f t="shared" si="7"/>
        <v>0</v>
      </c>
      <c r="G159" s="42">
        <f t="shared" si="8"/>
        <v>32.526115113723108</v>
      </c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</row>
    <row r="160" spans="1:30" ht="16" thickBot="1">
      <c r="A160" s="23">
        <v>153</v>
      </c>
      <c r="B160" s="23">
        <v>120.22667365676186</v>
      </c>
      <c r="C160" s="23">
        <v>105.18547680498551</v>
      </c>
      <c r="D160" s="23"/>
      <c r="E160" s="30">
        <f t="shared" si="6"/>
        <v>1</v>
      </c>
      <c r="F160" s="30">
        <f t="shared" si="7"/>
        <v>0</v>
      </c>
      <c r="G160" s="42">
        <f t="shared" si="8"/>
        <v>15.041196851776348</v>
      </c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</row>
    <row r="161" spans="1:30" ht="16" thickBot="1">
      <c r="A161" s="23">
        <v>154</v>
      </c>
      <c r="B161" s="23">
        <v>105.52215217273643</v>
      </c>
      <c r="C161" s="23">
        <v>133.79290698686694</v>
      </c>
      <c r="D161" s="23"/>
      <c r="E161" s="30">
        <f t="shared" si="6"/>
        <v>0</v>
      </c>
      <c r="F161" s="30">
        <f t="shared" si="7"/>
        <v>1</v>
      </c>
      <c r="G161" s="42">
        <f t="shared" si="8"/>
        <v>28.270754814130513</v>
      </c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</row>
    <row r="162" spans="1:30" ht="16" thickBot="1">
      <c r="A162" s="23">
        <v>155</v>
      </c>
      <c r="B162" s="23">
        <v>92.231661693130121</v>
      </c>
      <c r="C162" s="23">
        <v>115.44785868611446</v>
      </c>
      <c r="D162" s="23"/>
      <c r="E162" s="30">
        <f t="shared" si="6"/>
        <v>0</v>
      </c>
      <c r="F162" s="30">
        <f t="shared" si="7"/>
        <v>1</v>
      </c>
      <c r="G162" s="42">
        <f t="shared" si="8"/>
        <v>23.216196992984337</v>
      </c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</row>
    <row r="163" spans="1:30" ht="16" thickBot="1">
      <c r="A163" s="23">
        <v>156</v>
      </c>
      <c r="B163" s="23">
        <v>111.31400161752033</v>
      </c>
      <c r="C163" s="23">
        <v>105.19552565794922</v>
      </c>
      <c r="D163" s="23"/>
      <c r="E163" s="30">
        <f t="shared" si="6"/>
        <v>1</v>
      </c>
      <c r="F163" s="30">
        <f t="shared" si="7"/>
        <v>0</v>
      </c>
      <c r="G163" s="42">
        <f t="shared" si="8"/>
        <v>6.1184759595711142</v>
      </c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</row>
    <row r="164" spans="1:30" ht="16" thickBot="1">
      <c r="A164" s="23">
        <v>157</v>
      </c>
      <c r="B164" s="23">
        <v>82.122222875775876</v>
      </c>
      <c r="C164" s="23">
        <v>144.35574043230633</v>
      </c>
      <c r="D164" s="23"/>
      <c r="E164" s="30">
        <f t="shared" si="6"/>
        <v>0</v>
      </c>
      <c r="F164" s="30">
        <f t="shared" si="7"/>
        <v>1</v>
      </c>
      <c r="G164" s="42">
        <f t="shared" si="8"/>
        <v>62.233517556530458</v>
      </c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</row>
    <row r="165" spans="1:30" ht="16" thickBot="1">
      <c r="A165" s="23">
        <v>158</v>
      </c>
      <c r="B165" s="23">
        <v>81.712337961728437</v>
      </c>
      <c r="C165" s="23">
        <v>108.11164318283248</v>
      </c>
      <c r="D165" s="23"/>
      <c r="E165" s="30">
        <f t="shared" si="6"/>
        <v>0</v>
      </c>
      <c r="F165" s="30">
        <f t="shared" si="7"/>
        <v>1</v>
      </c>
      <c r="G165" s="42">
        <f t="shared" si="8"/>
        <v>26.399305221104044</v>
      </c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</row>
    <row r="166" spans="1:30" ht="16" thickBot="1">
      <c r="A166" s="23">
        <v>159</v>
      </c>
      <c r="B166" s="23">
        <v>107.1265651280214</v>
      </c>
      <c r="C166" s="23">
        <v>130.42000176450293</v>
      </c>
      <c r="D166" s="23"/>
      <c r="E166" s="30">
        <f t="shared" si="6"/>
        <v>0</v>
      </c>
      <c r="F166" s="30">
        <f t="shared" si="7"/>
        <v>1</v>
      </c>
      <c r="G166" s="42">
        <f t="shared" si="8"/>
        <v>23.29343663648153</v>
      </c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</row>
    <row r="167" spans="1:30" ht="16" thickBot="1">
      <c r="A167" s="23">
        <v>160</v>
      </c>
      <c r="B167" s="23">
        <v>97.799631760464251</v>
      </c>
      <c r="C167" s="23">
        <v>93.399626336781751</v>
      </c>
      <c r="D167" s="23"/>
      <c r="E167" s="30">
        <f t="shared" si="6"/>
        <v>1</v>
      </c>
      <c r="F167" s="30">
        <f t="shared" si="7"/>
        <v>0</v>
      </c>
      <c r="G167" s="42">
        <f t="shared" si="8"/>
        <v>4.4000054236825008</v>
      </c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</row>
    <row r="168" spans="1:30" ht="16" thickBot="1">
      <c r="A168" s="23">
        <v>161</v>
      </c>
      <c r="B168" s="23">
        <v>87.239036328217509</v>
      </c>
      <c r="C168" s="23">
        <v>128.3885055226865</v>
      </c>
      <c r="D168" s="23"/>
      <c r="E168" s="30">
        <f t="shared" si="6"/>
        <v>0</v>
      </c>
      <c r="F168" s="30">
        <f t="shared" si="7"/>
        <v>1</v>
      </c>
      <c r="G168" s="42">
        <f t="shared" si="8"/>
        <v>41.149469194468992</v>
      </c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</row>
    <row r="169" spans="1:30" ht="16" thickBot="1">
      <c r="A169" s="23">
        <v>162</v>
      </c>
      <c r="B169" s="23">
        <v>105.22801497162094</v>
      </c>
      <c r="C169" s="23">
        <v>108.4417873490079</v>
      </c>
      <c r="D169" s="23"/>
      <c r="E169" s="30">
        <f t="shared" si="6"/>
        <v>0</v>
      </c>
      <c r="F169" s="30">
        <f t="shared" si="7"/>
        <v>1</v>
      </c>
      <c r="G169" s="42">
        <f t="shared" si="8"/>
        <v>3.2137723773869595</v>
      </c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</row>
    <row r="170" spans="1:30" ht="16" thickBot="1">
      <c r="A170" s="23">
        <v>163</v>
      </c>
      <c r="B170" s="23">
        <v>91.444801336361181</v>
      </c>
      <c r="C170" s="23">
        <v>120.0759845493787</v>
      </c>
      <c r="D170" s="23"/>
      <c r="E170" s="30">
        <f t="shared" si="6"/>
        <v>0</v>
      </c>
      <c r="F170" s="30">
        <f t="shared" si="7"/>
        <v>1</v>
      </c>
      <c r="G170" s="42">
        <f t="shared" si="8"/>
        <v>28.631183213017522</v>
      </c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</row>
    <row r="171" spans="1:30" ht="16" thickBot="1">
      <c r="A171" s="23">
        <v>164</v>
      </c>
      <c r="B171" s="23">
        <v>111.6126977879016</v>
      </c>
      <c r="C171" s="23">
        <v>105.80768463171968</v>
      </c>
      <c r="D171" s="23"/>
      <c r="E171" s="30">
        <f t="shared" si="6"/>
        <v>1</v>
      </c>
      <c r="F171" s="30">
        <f t="shared" si="7"/>
        <v>0</v>
      </c>
      <c r="G171" s="42">
        <f t="shared" si="8"/>
        <v>5.8050131561819143</v>
      </c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</row>
    <row r="172" spans="1:30" ht="16" thickBot="1">
      <c r="A172" s="23">
        <v>165</v>
      </c>
      <c r="B172" s="23">
        <v>105.17426103722973</v>
      </c>
      <c r="C172" s="23">
        <v>84.226067989889245</v>
      </c>
      <c r="D172" s="23"/>
      <c r="E172" s="30">
        <f t="shared" si="6"/>
        <v>1</v>
      </c>
      <c r="F172" s="30">
        <f t="shared" si="7"/>
        <v>0</v>
      </c>
      <c r="G172" s="42">
        <f t="shared" si="8"/>
        <v>20.948193047340482</v>
      </c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</row>
    <row r="173" spans="1:30" ht="16" thickBot="1">
      <c r="A173" s="23">
        <v>166</v>
      </c>
      <c r="B173" s="23">
        <v>111.45574709806506</v>
      </c>
      <c r="C173" s="23">
        <v>113.92451426874125</v>
      </c>
      <c r="D173" s="23"/>
      <c r="E173" s="30">
        <f t="shared" si="6"/>
        <v>0</v>
      </c>
      <c r="F173" s="30">
        <f t="shared" si="7"/>
        <v>1</v>
      </c>
      <c r="G173" s="42">
        <f t="shared" si="8"/>
        <v>2.4687671706761876</v>
      </c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</row>
    <row r="174" spans="1:30" ht="16" thickBot="1">
      <c r="A174" s="23">
        <v>167</v>
      </c>
      <c r="B174" s="23">
        <v>115.26248644130617</v>
      </c>
      <c r="C174" s="23">
        <v>100.73309223379079</v>
      </c>
      <c r="D174" s="23"/>
      <c r="E174" s="30">
        <f t="shared" si="6"/>
        <v>1</v>
      </c>
      <c r="F174" s="30">
        <f t="shared" si="7"/>
        <v>0</v>
      </c>
      <c r="G174" s="42">
        <f t="shared" si="8"/>
        <v>14.529394207515381</v>
      </c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</row>
    <row r="175" spans="1:30" ht="16" thickBot="1">
      <c r="A175" s="23">
        <v>168</v>
      </c>
      <c r="B175" s="23">
        <v>107.04784499269914</v>
      </c>
      <c r="C175" s="23">
        <v>104.74488764674688</v>
      </c>
      <c r="D175" s="23"/>
      <c r="E175" s="30">
        <f t="shared" si="6"/>
        <v>1</v>
      </c>
      <c r="F175" s="30">
        <f t="shared" si="7"/>
        <v>0</v>
      </c>
      <c r="G175" s="42">
        <f t="shared" si="8"/>
        <v>2.3029573459522652</v>
      </c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</row>
    <row r="176" spans="1:30" ht="16" thickBot="1">
      <c r="A176" s="23">
        <v>169</v>
      </c>
      <c r="B176" s="23">
        <v>119.69511105569542</v>
      </c>
      <c r="C176" s="23">
        <v>81.713623221139443</v>
      </c>
      <c r="D176" s="23"/>
      <c r="E176" s="30">
        <f t="shared" si="6"/>
        <v>1</v>
      </c>
      <c r="F176" s="30">
        <f t="shared" si="7"/>
        <v>0</v>
      </c>
      <c r="G176" s="42">
        <f t="shared" si="8"/>
        <v>37.981487834555978</v>
      </c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</row>
    <row r="177" spans="1:30" ht="16" thickBot="1">
      <c r="A177" s="23">
        <v>170</v>
      </c>
      <c r="B177" s="23">
        <v>99.905845976171577</v>
      </c>
      <c r="C177" s="23">
        <v>108.74256710068326</v>
      </c>
      <c r="D177" s="23"/>
      <c r="E177" s="30">
        <f t="shared" si="6"/>
        <v>0</v>
      </c>
      <c r="F177" s="30">
        <f t="shared" si="7"/>
        <v>1</v>
      </c>
      <c r="G177" s="42">
        <f t="shared" si="8"/>
        <v>8.8367211245116835</v>
      </c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</row>
    <row r="178" spans="1:30" ht="16" thickBot="1">
      <c r="A178" s="23">
        <v>171</v>
      </c>
      <c r="B178" s="23">
        <v>136.15687566624251</v>
      </c>
      <c r="C178" s="23">
        <v>103.59757146276526</v>
      </c>
      <c r="D178" s="23"/>
      <c r="E178" s="30">
        <f t="shared" si="6"/>
        <v>1</v>
      </c>
      <c r="F178" s="30">
        <f t="shared" si="7"/>
        <v>0</v>
      </c>
      <c r="G178" s="42">
        <f t="shared" si="8"/>
        <v>32.559304203477254</v>
      </c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</row>
    <row r="179" spans="1:30" ht="16" thickBot="1">
      <c r="A179" s="23">
        <v>172</v>
      </c>
      <c r="B179" s="23">
        <v>110.51285891755751</v>
      </c>
      <c r="C179" s="23">
        <v>117.66419020887805</v>
      </c>
      <c r="D179" s="23"/>
      <c r="E179" s="30">
        <f t="shared" si="6"/>
        <v>0</v>
      </c>
      <c r="F179" s="30">
        <f t="shared" si="7"/>
        <v>1</v>
      </c>
      <c r="G179" s="42">
        <f t="shared" si="8"/>
        <v>7.1513312913205453</v>
      </c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</row>
    <row r="180" spans="1:30" ht="16" thickBot="1">
      <c r="A180" s="23">
        <v>173</v>
      </c>
      <c r="B180" s="23">
        <v>96.824898991702867</v>
      </c>
      <c r="C180" s="23">
        <v>120.08682862333929</v>
      </c>
      <c r="D180" s="23"/>
      <c r="E180" s="30">
        <f t="shared" si="6"/>
        <v>0</v>
      </c>
      <c r="F180" s="30">
        <f t="shared" si="7"/>
        <v>1</v>
      </c>
      <c r="G180" s="42">
        <f t="shared" si="8"/>
        <v>23.26192963163642</v>
      </c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</row>
    <row r="181" spans="1:30" ht="16" thickBot="1">
      <c r="A181" s="23">
        <v>174</v>
      </c>
      <c r="B181" s="23">
        <v>106.67742998072302</v>
      </c>
      <c r="C181" s="23">
        <v>116.96004727788517</v>
      </c>
      <c r="D181" s="23"/>
      <c r="E181" s="30">
        <f t="shared" si="6"/>
        <v>0</v>
      </c>
      <c r="F181" s="30">
        <f t="shared" si="7"/>
        <v>1</v>
      </c>
      <c r="G181" s="42">
        <f t="shared" si="8"/>
        <v>10.282617297162147</v>
      </c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</row>
    <row r="182" spans="1:30" ht="16" thickBot="1">
      <c r="A182" s="23">
        <v>175</v>
      </c>
      <c r="B182" s="23">
        <v>114.68535817268912</v>
      </c>
      <c r="C182" s="23">
        <v>78.510297904595504</v>
      </c>
      <c r="D182" s="23"/>
      <c r="E182" s="30">
        <f t="shared" si="6"/>
        <v>1</v>
      </c>
      <c r="F182" s="30">
        <f t="shared" si="7"/>
        <v>0</v>
      </c>
      <c r="G182" s="42">
        <f t="shared" si="8"/>
        <v>36.175060268093617</v>
      </c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</row>
    <row r="183" spans="1:30" ht="16" thickBot="1">
      <c r="A183" s="23">
        <v>176</v>
      </c>
      <c r="B183" s="23">
        <v>135.34618513754589</v>
      </c>
      <c r="C183" s="23">
        <v>107.72304488571261</v>
      </c>
      <c r="D183" s="23"/>
      <c r="E183" s="30">
        <f t="shared" si="6"/>
        <v>1</v>
      </c>
      <c r="F183" s="30">
        <f t="shared" si="7"/>
        <v>0</v>
      </c>
      <c r="G183" s="42">
        <f t="shared" si="8"/>
        <v>27.623140251833277</v>
      </c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</row>
    <row r="184" spans="1:30" ht="16" thickBot="1">
      <c r="A184" s="23">
        <v>177</v>
      </c>
      <c r="B184" s="23">
        <v>128.12464270884507</v>
      </c>
      <c r="C184" s="23">
        <v>118.98401981696883</v>
      </c>
      <c r="D184" s="23"/>
      <c r="E184" s="30">
        <f t="shared" si="6"/>
        <v>1</v>
      </c>
      <c r="F184" s="30">
        <f t="shared" si="7"/>
        <v>0</v>
      </c>
      <c r="G184" s="42">
        <f t="shared" si="8"/>
        <v>9.140622891876248</v>
      </c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</row>
    <row r="185" spans="1:30" ht="16" thickBot="1">
      <c r="A185" s="23">
        <v>178</v>
      </c>
      <c r="B185" s="23">
        <v>121.09548666900422</v>
      </c>
      <c r="C185" s="23">
        <v>115.07241617911117</v>
      </c>
      <c r="D185" s="23"/>
      <c r="E185" s="30">
        <f t="shared" si="6"/>
        <v>1</v>
      </c>
      <c r="F185" s="30">
        <f t="shared" si="7"/>
        <v>0</v>
      </c>
      <c r="G185" s="42">
        <f t="shared" si="8"/>
        <v>6.0230704898930441</v>
      </c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</row>
    <row r="186" spans="1:30" ht="16" thickBot="1">
      <c r="A186" s="23">
        <v>179</v>
      </c>
      <c r="B186" s="23">
        <v>101.99796718162294</v>
      </c>
      <c r="C186" s="23">
        <v>85.374418904408714</v>
      </c>
      <c r="D186" s="23"/>
      <c r="E186" s="30">
        <f t="shared" si="6"/>
        <v>1</v>
      </c>
      <c r="F186" s="30">
        <f t="shared" si="7"/>
        <v>0</v>
      </c>
      <c r="G186" s="42">
        <f t="shared" si="8"/>
        <v>16.623548277214226</v>
      </c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</row>
    <row r="187" spans="1:30" ht="16" thickBot="1">
      <c r="A187" s="23">
        <v>180</v>
      </c>
      <c r="B187" s="23">
        <v>119.28074236693254</v>
      </c>
      <c r="C187" s="23">
        <v>129.12365809172772</v>
      </c>
      <c r="D187" s="23"/>
      <c r="E187" s="30">
        <f t="shared" si="6"/>
        <v>0</v>
      </c>
      <c r="F187" s="30">
        <f t="shared" si="7"/>
        <v>1</v>
      </c>
      <c r="G187" s="42">
        <f t="shared" si="8"/>
        <v>9.8429157247951764</v>
      </c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</row>
    <row r="188" spans="1:30" ht="16" thickBot="1">
      <c r="A188" s="23">
        <v>181</v>
      </c>
      <c r="B188" s="23">
        <v>135.02651674172657</v>
      </c>
      <c r="C188" s="23">
        <v>100.3342717845471</v>
      </c>
      <c r="D188" s="23"/>
      <c r="E188" s="30">
        <f t="shared" si="6"/>
        <v>1</v>
      </c>
      <c r="F188" s="30">
        <f t="shared" si="7"/>
        <v>0</v>
      </c>
      <c r="G188" s="42">
        <f t="shared" si="8"/>
        <v>34.692244957179469</v>
      </c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</row>
    <row r="189" spans="1:30" ht="16" thickBot="1">
      <c r="A189" s="23">
        <v>182</v>
      </c>
      <c r="B189" s="23">
        <v>111.27722321677481</v>
      </c>
      <c r="C189" s="23">
        <v>119.01853461311163</v>
      </c>
      <c r="D189" s="23"/>
      <c r="E189" s="30">
        <f t="shared" si="6"/>
        <v>0</v>
      </c>
      <c r="F189" s="30">
        <f t="shared" si="7"/>
        <v>1</v>
      </c>
      <c r="G189" s="42">
        <f t="shared" si="8"/>
        <v>7.7413113963368119</v>
      </c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</row>
    <row r="190" spans="1:30" ht="16" thickBot="1">
      <c r="A190" s="23">
        <v>183</v>
      </c>
      <c r="B190" s="23">
        <v>112.99675031112062</v>
      </c>
      <c r="C190" s="23">
        <v>76.27324669037273</v>
      </c>
      <c r="D190" s="23"/>
      <c r="E190" s="30">
        <f t="shared" si="6"/>
        <v>1</v>
      </c>
      <c r="F190" s="30">
        <f t="shared" si="7"/>
        <v>0</v>
      </c>
      <c r="G190" s="42">
        <f t="shared" si="8"/>
        <v>36.723503620747891</v>
      </c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</row>
    <row r="191" spans="1:30" ht="16" thickBot="1">
      <c r="A191" s="23">
        <v>184</v>
      </c>
      <c r="B191" s="23">
        <v>131.49545953858529</v>
      </c>
      <c r="C191" s="23">
        <v>117.8571113425084</v>
      </c>
      <c r="D191" s="23"/>
      <c r="E191" s="30">
        <f t="shared" si="6"/>
        <v>1</v>
      </c>
      <c r="F191" s="30">
        <f t="shared" si="7"/>
        <v>0</v>
      </c>
      <c r="G191" s="42">
        <f t="shared" si="8"/>
        <v>13.63834819607689</v>
      </c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</row>
    <row r="192" spans="1:30" ht="16" thickBot="1">
      <c r="A192" s="23">
        <v>185</v>
      </c>
      <c r="B192" s="23">
        <v>129.85725073685765</v>
      </c>
      <c r="C192" s="23">
        <v>118.68708986966499</v>
      </c>
      <c r="D192" s="23"/>
      <c r="E192" s="30">
        <f t="shared" si="6"/>
        <v>1</v>
      </c>
      <c r="F192" s="30">
        <f t="shared" si="7"/>
        <v>0</v>
      </c>
      <c r="G192" s="42">
        <f t="shared" si="8"/>
        <v>11.170160867192664</v>
      </c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</row>
    <row r="193" spans="1:30" ht="16" thickBot="1">
      <c r="A193" s="23">
        <v>186</v>
      </c>
      <c r="B193" s="23">
        <v>128.55864359363554</v>
      </c>
      <c r="C193" s="23">
        <v>105.19078116767622</v>
      </c>
      <c r="D193" s="23"/>
      <c r="E193" s="30">
        <f t="shared" si="6"/>
        <v>1</v>
      </c>
      <c r="F193" s="30">
        <f t="shared" si="7"/>
        <v>0</v>
      </c>
      <c r="G193" s="42">
        <f t="shared" si="8"/>
        <v>23.367862425959316</v>
      </c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</row>
    <row r="194" spans="1:30" ht="16" thickBot="1">
      <c r="A194" s="23">
        <v>187</v>
      </c>
      <c r="B194" s="23">
        <v>125.56618442043784</v>
      </c>
      <c r="C194" s="23">
        <v>124.56201582714733</v>
      </c>
      <c r="D194" s="23"/>
      <c r="E194" s="30">
        <f t="shared" si="6"/>
        <v>1</v>
      </c>
      <c r="F194" s="30">
        <f t="shared" si="7"/>
        <v>0</v>
      </c>
      <c r="G194" s="42">
        <f t="shared" si="8"/>
        <v>1.0041685932905011</v>
      </c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</row>
    <row r="195" spans="1:30" ht="16" thickBot="1">
      <c r="A195" s="23">
        <v>188</v>
      </c>
      <c r="B195" s="23">
        <v>107.1711753488333</v>
      </c>
      <c r="C195" s="23">
        <v>129.03852988078523</v>
      </c>
      <c r="D195" s="23"/>
      <c r="E195" s="30">
        <f t="shared" si="6"/>
        <v>0</v>
      </c>
      <c r="F195" s="30">
        <f t="shared" si="7"/>
        <v>1</v>
      </c>
      <c r="G195" s="42">
        <f t="shared" si="8"/>
        <v>21.867354531951932</v>
      </c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</row>
    <row r="196" spans="1:30" ht="16" thickBot="1">
      <c r="A196" s="23">
        <v>189</v>
      </c>
      <c r="B196" s="23">
        <v>116.76612839149014</v>
      </c>
      <c r="C196" s="23">
        <v>143.02363662277932</v>
      </c>
      <c r="D196" s="23"/>
      <c r="E196" s="30">
        <f t="shared" si="6"/>
        <v>0</v>
      </c>
      <c r="F196" s="30">
        <f t="shared" si="7"/>
        <v>1</v>
      </c>
      <c r="G196" s="42">
        <f t="shared" si="8"/>
        <v>26.257508231289179</v>
      </c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</row>
    <row r="197" spans="1:30" ht="16" thickBot="1">
      <c r="A197" s="23">
        <v>190</v>
      </c>
      <c r="B197" s="23">
        <v>92.977676839159614</v>
      </c>
      <c r="C197" s="23">
        <v>105.82095718996197</v>
      </c>
      <c r="D197" s="23"/>
      <c r="E197" s="30">
        <f t="shared" si="6"/>
        <v>0</v>
      </c>
      <c r="F197" s="30">
        <f t="shared" si="7"/>
        <v>1</v>
      </c>
      <c r="G197" s="42">
        <f t="shared" si="8"/>
        <v>12.84328035080236</v>
      </c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</row>
    <row r="198" spans="1:30" ht="16" thickBot="1">
      <c r="A198" s="23">
        <v>191</v>
      </c>
      <c r="B198" s="23">
        <v>125.09337387812334</v>
      </c>
      <c r="C198" s="23">
        <v>87.432588614712472</v>
      </c>
      <c r="D198" s="23"/>
      <c r="E198" s="30">
        <f t="shared" si="6"/>
        <v>1</v>
      </c>
      <c r="F198" s="30">
        <f t="shared" si="7"/>
        <v>0</v>
      </c>
      <c r="G198" s="42">
        <f t="shared" si="8"/>
        <v>37.660785263410872</v>
      </c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</row>
    <row r="199" spans="1:30" ht="16" thickBot="1">
      <c r="A199" s="23">
        <v>192</v>
      </c>
      <c r="B199" s="23">
        <v>130.33993930711065</v>
      </c>
      <c r="C199" s="23">
        <v>133.42755802983768</v>
      </c>
      <c r="D199" s="23"/>
      <c r="E199" s="30">
        <f t="shared" si="6"/>
        <v>0</v>
      </c>
      <c r="F199" s="30">
        <f t="shared" si="7"/>
        <v>1</v>
      </c>
      <c r="G199" s="42">
        <f t="shared" si="8"/>
        <v>3.0876187227270293</v>
      </c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</row>
    <row r="200" spans="1:30" ht="16" thickBot="1">
      <c r="A200" s="23">
        <v>193</v>
      </c>
      <c r="B200" s="23">
        <v>108.66891814833436</v>
      </c>
      <c r="C200" s="23">
        <v>115.48140950696407</v>
      </c>
      <c r="D200" s="23"/>
      <c r="E200" s="30">
        <f t="shared" ref="E200:E263" si="9">IF(B200&gt;C200, 1, 0)</f>
        <v>0</v>
      </c>
      <c r="F200" s="30">
        <f t="shared" ref="F200:F263" si="10">IF(B200&lt;C200, 1, 0)</f>
        <v>1</v>
      </c>
      <c r="G200" s="42">
        <f t="shared" ref="G200:G263" si="11">IF(B200&gt;C200,B200-C200,C200-B200)</f>
        <v>6.812491358629714</v>
      </c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</row>
    <row r="201" spans="1:30" ht="16" thickBot="1">
      <c r="A201" s="23">
        <v>194</v>
      </c>
      <c r="B201" s="23">
        <v>133.34026314800255</v>
      </c>
      <c r="C201" s="23">
        <v>106.89261247894053</v>
      </c>
      <c r="D201" s="23"/>
      <c r="E201" s="30">
        <f t="shared" si="9"/>
        <v>1</v>
      </c>
      <c r="F201" s="30">
        <f t="shared" si="10"/>
        <v>0</v>
      </c>
      <c r="G201" s="42">
        <f t="shared" si="11"/>
        <v>26.447650669062014</v>
      </c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</row>
    <row r="202" spans="1:30" ht="16" thickBot="1">
      <c r="A202" s="23">
        <v>195</v>
      </c>
      <c r="B202" s="23">
        <v>115.56436768530412</v>
      </c>
      <c r="C202" s="23">
        <v>96.805527426149496</v>
      </c>
      <c r="D202" s="23"/>
      <c r="E202" s="30">
        <f t="shared" si="9"/>
        <v>1</v>
      </c>
      <c r="F202" s="30">
        <f t="shared" si="10"/>
        <v>0</v>
      </c>
      <c r="G202" s="42">
        <f t="shared" si="11"/>
        <v>18.758840259154624</v>
      </c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</row>
    <row r="203" spans="1:30" ht="16" thickBot="1">
      <c r="A203" s="23">
        <v>196</v>
      </c>
      <c r="B203" s="23">
        <v>89.939210827255977</v>
      </c>
      <c r="C203" s="23">
        <v>105.76911539774069</v>
      </c>
      <c r="D203" s="23"/>
      <c r="E203" s="30">
        <f t="shared" si="9"/>
        <v>0</v>
      </c>
      <c r="F203" s="30">
        <f t="shared" si="10"/>
        <v>1</v>
      </c>
      <c r="G203" s="42">
        <f t="shared" si="11"/>
        <v>15.829904570484715</v>
      </c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</row>
    <row r="204" spans="1:30" ht="16" thickBot="1">
      <c r="A204" s="23">
        <v>197</v>
      </c>
      <c r="B204" s="23">
        <v>80.310095267521604</v>
      </c>
      <c r="C204" s="23">
        <v>93.749514122001898</v>
      </c>
      <c r="D204" s="23"/>
      <c r="E204" s="30">
        <f t="shared" si="9"/>
        <v>0</v>
      </c>
      <c r="F204" s="30">
        <f t="shared" si="10"/>
        <v>1</v>
      </c>
      <c r="G204" s="42">
        <f t="shared" si="11"/>
        <v>13.439418854480294</v>
      </c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</row>
    <row r="205" spans="1:30" ht="16" thickBot="1">
      <c r="A205" s="23">
        <v>198</v>
      </c>
      <c r="B205" s="23">
        <v>101.18768425530878</v>
      </c>
      <c r="C205" s="23">
        <v>102.36161272924662</v>
      </c>
      <c r="D205" s="23"/>
      <c r="E205" s="30">
        <f t="shared" si="9"/>
        <v>0</v>
      </c>
      <c r="F205" s="30">
        <f t="shared" si="10"/>
        <v>1</v>
      </c>
      <c r="G205" s="42">
        <f t="shared" si="11"/>
        <v>1.1739284739378348</v>
      </c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</row>
    <row r="206" spans="1:30" ht="16" thickBot="1">
      <c r="A206" s="23">
        <v>199</v>
      </c>
      <c r="B206" s="23">
        <v>96.559227750492795</v>
      </c>
      <c r="C206" s="23">
        <v>123.95441829477558</v>
      </c>
      <c r="D206" s="23"/>
      <c r="E206" s="30">
        <f t="shared" si="9"/>
        <v>0</v>
      </c>
      <c r="F206" s="30">
        <f t="shared" si="10"/>
        <v>1</v>
      </c>
      <c r="G206" s="42">
        <f t="shared" si="11"/>
        <v>27.395190544282784</v>
      </c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</row>
    <row r="207" spans="1:30" ht="16" thickBot="1">
      <c r="A207" s="23">
        <v>200</v>
      </c>
      <c r="B207" s="23">
        <v>92.346939988308861</v>
      </c>
      <c r="C207" s="23">
        <v>119.07030381262943</v>
      </c>
      <c r="D207" s="23"/>
      <c r="E207" s="30">
        <f t="shared" si="9"/>
        <v>0</v>
      </c>
      <c r="F207" s="30">
        <f t="shared" si="10"/>
        <v>1</v>
      </c>
      <c r="G207" s="42">
        <f t="shared" si="11"/>
        <v>26.723363824320572</v>
      </c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</row>
    <row r="208" spans="1:30" ht="16" thickBot="1">
      <c r="A208" s="23">
        <v>201</v>
      </c>
      <c r="B208" s="23">
        <v>102.28284144861438</v>
      </c>
      <c r="C208" s="23">
        <v>112.30500888162538</v>
      </c>
      <c r="D208" s="23"/>
      <c r="E208" s="30">
        <f t="shared" si="9"/>
        <v>0</v>
      </c>
      <c r="F208" s="30">
        <f t="shared" si="10"/>
        <v>1</v>
      </c>
      <c r="G208" s="42">
        <f t="shared" si="11"/>
        <v>10.022167433011006</v>
      </c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</row>
    <row r="209" spans="1:30" ht="16" thickBot="1">
      <c r="A209" s="23">
        <v>202</v>
      </c>
      <c r="B209" s="23">
        <v>70.113577374489168</v>
      </c>
      <c r="C209" s="23">
        <v>115.71649450719188</v>
      </c>
      <c r="D209" s="23"/>
      <c r="E209" s="30">
        <f t="shared" si="9"/>
        <v>0</v>
      </c>
      <c r="F209" s="30">
        <f t="shared" si="10"/>
        <v>1</v>
      </c>
      <c r="G209" s="42">
        <f t="shared" si="11"/>
        <v>45.602917132702714</v>
      </c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</row>
    <row r="210" spans="1:30" ht="16" thickBot="1">
      <c r="A210" s="23">
        <v>203</v>
      </c>
      <c r="B210" s="23">
        <v>118.03711362863471</v>
      </c>
      <c r="C210" s="23">
        <v>115.59788017073886</v>
      </c>
      <c r="D210" s="23"/>
      <c r="E210" s="30">
        <f t="shared" si="9"/>
        <v>1</v>
      </c>
      <c r="F210" s="30">
        <f t="shared" si="10"/>
        <v>0</v>
      </c>
      <c r="G210" s="42">
        <f t="shared" si="11"/>
        <v>2.4392334578958526</v>
      </c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</row>
    <row r="211" spans="1:30" ht="16" thickBot="1">
      <c r="A211" s="23">
        <v>204</v>
      </c>
      <c r="B211" s="23">
        <v>88.378763516368522</v>
      </c>
      <c r="C211" s="23">
        <v>106.86335917682474</v>
      </c>
      <c r="D211" s="23"/>
      <c r="E211" s="30">
        <f t="shared" si="9"/>
        <v>0</v>
      </c>
      <c r="F211" s="30">
        <f t="shared" si="10"/>
        <v>1</v>
      </c>
      <c r="G211" s="42">
        <f t="shared" si="11"/>
        <v>18.484595660456222</v>
      </c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</row>
    <row r="212" spans="1:30" ht="16" thickBot="1">
      <c r="A212" s="23">
        <v>205</v>
      </c>
      <c r="B212" s="23">
        <v>103.73560837641679</v>
      </c>
      <c r="C212" s="23">
        <v>125.48073968355045</v>
      </c>
      <c r="D212" s="23"/>
      <c r="E212" s="30">
        <f t="shared" si="9"/>
        <v>0</v>
      </c>
      <c r="F212" s="30">
        <f t="shared" si="10"/>
        <v>1</v>
      </c>
      <c r="G212" s="42">
        <f t="shared" si="11"/>
        <v>21.745131307133661</v>
      </c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</row>
    <row r="213" spans="1:30" ht="16" thickBot="1">
      <c r="A213" s="23">
        <v>206</v>
      </c>
      <c r="B213" s="23">
        <v>115.7041042656451</v>
      </c>
      <c r="C213" s="23">
        <v>96.233880059769831</v>
      </c>
      <c r="D213" s="23"/>
      <c r="E213" s="30">
        <f t="shared" si="9"/>
        <v>1</v>
      </c>
      <c r="F213" s="30">
        <f t="shared" si="10"/>
        <v>0</v>
      </c>
      <c r="G213" s="42">
        <f t="shared" si="11"/>
        <v>19.470224205875269</v>
      </c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</row>
    <row r="214" spans="1:30" ht="16" thickBot="1">
      <c r="A214" s="23">
        <v>207</v>
      </c>
      <c r="B214" s="23">
        <v>124.04138151057205</v>
      </c>
      <c r="C214" s="23">
        <v>132.10002279252538</v>
      </c>
      <c r="D214" s="23"/>
      <c r="E214" s="30">
        <f t="shared" si="9"/>
        <v>0</v>
      </c>
      <c r="F214" s="30">
        <f t="shared" si="10"/>
        <v>1</v>
      </c>
      <c r="G214" s="42">
        <f t="shared" si="11"/>
        <v>8.058641281953328</v>
      </c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</row>
    <row r="215" spans="1:30" ht="16" thickBot="1">
      <c r="A215" s="23">
        <v>208</v>
      </c>
      <c r="B215" s="23">
        <v>94.396393786965362</v>
      </c>
      <c r="C215" s="23">
        <v>125.44163204012206</v>
      </c>
      <c r="D215" s="23"/>
      <c r="E215" s="30">
        <f t="shared" si="9"/>
        <v>0</v>
      </c>
      <c r="F215" s="30">
        <f t="shared" si="10"/>
        <v>1</v>
      </c>
      <c r="G215" s="42">
        <f t="shared" si="11"/>
        <v>31.045238253156697</v>
      </c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</row>
    <row r="216" spans="1:30" ht="16" thickBot="1">
      <c r="A216" s="23">
        <v>209</v>
      </c>
      <c r="B216" s="23">
        <v>108.96070836409864</v>
      </c>
      <c r="C216" s="23">
        <v>111.60153908250368</v>
      </c>
      <c r="D216" s="23"/>
      <c r="E216" s="30">
        <f t="shared" si="9"/>
        <v>0</v>
      </c>
      <c r="F216" s="30">
        <f t="shared" si="10"/>
        <v>1</v>
      </c>
      <c r="G216" s="42">
        <f t="shared" si="11"/>
        <v>2.6408307184050415</v>
      </c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</row>
    <row r="217" spans="1:30" ht="16" thickBot="1">
      <c r="A217" s="23">
        <v>210</v>
      </c>
      <c r="B217" s="23">
        <v>98.499335737395228</v>
      </c>
      <c r="C217" s="23">
        <v>117.02293788927243</v>
      </c>
      <c r="D217" s="23"/>
      <c r="E217" s="30">
        <f t="shared" si="9"/>
        <v>0</v>
      </c>
      <c r="F217" s="30">
        <f t="shared" si="10"/>
        <v>1</v>
      </c>
      <c r="G217" s="42">
        <f t="shared" si="11"/>
        <v>18.523602151877199</v>
      </c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</row>
    <row r="218" spans="1:30" ht="16" thickBot="1">
      <c r="A218" s="23">
        <v>211</v>
      </c>
      <c r="B218" s="23">
        <v>127.68310649558509</v>
      </c>
      <c r="C218" s="23">
        <v>115.62707028908024</v>
      </c>
      <c r="D218" s="23"/>
      <c r="E218" s="30">
        <f t="shared" si="9"/>
        <v>1</v>
      </c>
      <c r="F218" s="30">
        <f t="shared" si="10"/>
        <v>0</v>
      </c>
      <c r="G218" s="42">
        <f t="shared" si="11"/>
        <v>12.056036206504857</v>
      </c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</row>
    <row r="219" spans="1:30" ht="16" thickBot="1">
      <c r="A219" s="23">
        <v>212</v>
      </c>
      <c r="B219" s="23">
        <v>110.34119503357154</v>
      </c>
      <c r="C219" s="23">
        <v>129.1842986634195</v>
      </c>
      <c r="D219" s="23"/>
      <c r="E219" s="30">
        <f t="shared" si="9"/>
        <v>0</v>
      </c>
      <c r="F219" s="30">
        <f t="shared" si="10"/>
        <v>1</v>
      </c>
      <c r="G219" s="42">
        <f t="shared" si="11"/>
        <v>18.84310362984796</v>
      </c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</row>
    <row r="220" spans="1:30" ht="16" thickBot="1">
      <c r="A220" s="23">
        <v>213</v>
      </c>
      <c r="B220" s="23">
        <v>103.92149631175008</v>
      </c>
      <c r="C220" s="23">
        <v>100.86570514500623</v>
      </c>
      <c r="D220" s="23"/>
      <c r="E220" s="30">
        <f t="shared" si="9"/>
        <v>1</v>
      </c>
      <c r="F220" s="30">
        <f t="shared" si="10"/>
        <v>0</v>
      </c>
      <c r="G220" s="42">
        <f t="shared" si="11"/>
        <v>3.0557911667438447</v>
      </c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</row>
    <row r="221" spans="1:30" ht="16" thickBot="1">
      <c r="A221" s="23">
        <v>214</v>
      </c>
      <c r="B221" s="23">
        <v>111.15734511834933</v>
      </c>
      <c r="C221" s="23">
        <v>101.04940346345813</v>
      </c>
      <c r="D221" s="23"/>
      <c r="E221" s="30">
        <f t="shared" si="9"/>
        <v>1</v>
      </c>
      <c r="F221" s="30">
        <f t="shared" si="10"/>
        <v>0</v>
      </c>
      <c r="G221" s="42">
        <f t="shared" si="11"/>
        <v>10.107941654891192</v>
      </c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</row>
    <row r="222" spans="1:30" ht="16" thickBot="1">
      <c r="A222" s="23">
        <v>215</v>
      </c>
      <c r="B222" s="23">
        <v>131.33233060874318</v>
      </c>
      <c r="C222" s="23">
        <v>118.98961276036539</v>
      </c>
      <c r="D222" s="23"/>
      <c r="E222" s="30">
        <f t="shared" si="9"/>
        <v>1</v>
      </c>
      <c r="F222" s="30">
        <f t="shared" si="10"/>
        <v>0</v>
      </c>
      <c r="G222" s="42">
        <f t="shared" si="11"/>
        <v>12.342717848377788</v>
      </c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</row>
    <row r="223" spans="1:30" ht="16" thickBot="1">
      <c r="A223" s="23">
        <v>216</v>
      </c>
      <c r="B223" s="23">
        <v>121.83023271735759</v>
      </c>
      <c r="C223" s="23">
        <v>116.31112057593721</v>
      </c>
      <c r="D223" s="23"/>
      <c r="E223" s="30">
        <f t="shared" si="9"/>
        <v>1</v>
      </c>
      <c r="F223" s="30">
        <f t="shared" si="10"/>
        <v>0</v>
      </c>
      <c r="G223" s="42">
        <f t="shared" si="11"/>
        <v>5.5191121414203792</v>
      </c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</row>
    <row r="224" spans="1:30" ht="16" thickBot="1">
      <c r="A224" s="23">
        <v>217</v>
      </c>
      <c r="B224" s="23">
        <v>106.83630779824421</v>
      </c>
      <c r="C224" s="23">
        <v>120.24487614231266</v>
      </c>
      <c r="D224" s="23"/>
      <c r="E224" s="30">
        <f t="shared" si="9"/>
        <v>0</v>
      </c>
      <c r="F224" s="30">
        <f t="shared" si="10"/>
        <v>1</v>
      </c>
      <c r="G224" s="42">
        <f t="shared" si="11"/>
        <v>13.408568344068456</v>
      </c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</row>
    <row r="225" spans="1:30" ht="16" thickBot="1">
      <c r="A225" s="23">
        <v>218</v>
      </c>
      <c r="B225" s="23">
        <v>106.5567378933786</v>
      </c>
      <c r="C225" s="23">
        <v>115.28025207560995</v>
      </c>
      <c r="D225" s="23"/>
      <c r="E225" s="30">
        <f t="shared" si="9"/>
        <v>0</v>
      </c>
      <c r="F225" s="30">
        <f t="shared" si="10"/>
        <v>1</v>
      </c>
      <c r="G225" s="42">
        <f t="shared" si="11"/>
        <v>8.7235141822313551</v>
      </c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</row>
    <row r="226" spans="1:30" ht="16" thickBot="1">
      <c r="A226" s="23">
        <v>219</v>
      </c>
      <c r="B226" s="23">
        <v>108.796718683457</v>
      </c>
      <c r="C226" s="23">
        <v>124.03110805549774</v>
      </c>
      <c r="D226" s="23"/>
      <c r="E226" s="30">
        <f t="shared" si="9"/>
        <v>0</v>
      </c>
      <c r="F226" s="30">
        <f t="shared" si="10"/>
        <v>1</v>
      </c>
      <c r="G226" s="42">
        <f t="shared" si="11"/>
        <v>15.234389372040738</v>
      </c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</row>
    <row r="227" spans="1:30" ht="16" thickBot="1">
      <c r="A227" s="23">
        <v>220</v>
      </c>
      <c r="B227" s="23">
        <v>116.23478118885194</v>
      </c>
      <c r="C227" s="23">
        <v>105.11782918471945</v>
      </c>
      <c r="D227" s="23"/>
      <c r="E227" s="30">
        <f t="shared" si="9"/>
        <v>1</v>
      </c>
      <c r="F227" s="30">
        <f t="shared" si="10"/>
        <v>0</v>
      </c>
      <c r="G227" s="42">
        <f t="shared" si="11"/>
        <v>11.116952004132486</v>
      </c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</row>
    <row r="228" spans="1:30" ht="16" thickBot="1">
      <c r="A228" s="23">
        <v>221</v>
      </c>
      <c r="B228" s="23">
        <v>122.86803331498639</v>
      </c>
      <c r="C228" s="23">
        <v>108.58524234162449</v>
      </c>
      <c r="D228" s="23"/>
      <c r="E228" s="30">
        <f t="shared" si="9"/>
        <v>1</v>
      </c>
      <c r="F228" s="30">
        <f t="shared" si="10"/>
        <v>0</v>
      </c>
      <c r="G228" s="42">
        <f t="shared" si="11"/>
        <v>14.282790973361898</v>
      </c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</row>
    <row r="229" spans="1:30" ht="16" thickBot="1">
      <c r="A229" s="23">
        <v>222</v>
      </c>
      <c r="B229" s="23">
        <v>102.69848549716558</v>
      </c>
      <c r="C229" s="23">
        <v>107.24226146254627</v>
      </c>
      <c r="D229" s="23"/>
      <c r="E229" s="30">
        <f t="shared" si="9"/>
        <v>0</v>
      </c>
      <c r="F229" s="30">
        <f t="shared" si="10"/>
        <v>1</v>
      </c>
      <c r="G229" s="42">
        <f t="shared" si="11"/>
        <v>4.5437759653806893</v>
      </c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</row>
    <row r="230" spans="1:30" ht="16" thickBot="1">
      <c r="A230" s="23">
        <v>223</v>
      </c>
      <c r="B230" s="23">
        <v>129.90605567070284</v>
      </c>
      <c r="C230" s="23">
        <v>100.64204604447681</v>
      </c>
      <c r="D230" s="23"/>
      <c r="E230" s="30">
        <f t="shared" si="9"/>
        <v>1</v>
      </c>
      <c r="F230" s="30">
        <f t="shared" si="10"/>
        <v>0</v>
      </c>
      <c r="G230" s="42">
        <f t="shared" si="11"/>
        <v>29.264009626226027</v>
      </c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</row>
    <row r="231" spans="1:30" ht="16" thickBot="1">
      <c r="A231" s="23">
        <v>224</v>
      </c>
      <c r="B231" s="23">
        <v>114.14073646899307</v>
      </c>
      <c r="C231" s="23">
        <v>105.30608404483112</v>
      </c>
      <c r="D231" s="23"/>
      <c r="E231" s="30">
        <f t="shared" si="9"/>
        <v>1</v>
      </c>
      <c r="F231" s="30">
        <f t="shared" si="10"/>
        <v>0</v>
      </c>
      <c r="G231" s="42">
        <f t="shared" si="11"/>
        <v>8.8346524241619449</v>
      </c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</row>
    <row r="232" spans="1:30" ht="16" thickBot="1">
      <c r="A232" s="23">
        <v>225</v>
      </c>
      <c r="B232" s="23">
        <v>124.17126225332981</v>
      </c>
      <c r="C232" s="23">
        <v>101.94534783845904</v>
      </c>
      <c r="D232" s="23"/>
      <c r="E232" s="30">
        <f t="shared" si="9"/>
        <v>1</v>
      </c>
      <c r="F232" s="30">
        <f t="shared" si="10"/>
        <v>0</v>
      </c>
      <c r="G232" s="42">
        <f t="shared" si="11"/>
        <v>22.225914414870772</v>
      </c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</row>
    <row r="233" spans="1:30" ht="16" thickBot="1">
      <c r="A233" s="23">
        <v>226</v>
      </c>
      <c r="B233" s="23">
        <v>99.973095780497076</v>
      </c>
      <c r="C233" s="23">
        <v>115.87111541398357</v>
      </c>
      <c r="D233" s="23"/>
      <c r="E233" s="30">
        <f t="shared" si="9"/>
        <v>0</v>
      </c>
      <c r="F233" s="30">
        <f t="shared" si="10"/>
        <v>1</v>
      </c>
      <c r="G233" s="42">
        <f t="shared" si="11"/>
        <v>15.898019633486498</v>
      </c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</row>
    <row r="234" spans="1:30" ht="16" thickBot="1">
      <c r="A234" s="23">
        <v>227</v>
      </c>
      <c r="B234" s="23">
        <v>104.07743892308019</v>
      </c>
      <c r="C234" s="23">
        <v>113.52618223083749</v>
      </c>
      <c r="D234" s="23"/>
      <c r="E234" s="30">
        <f t="shared" si="9"/>
        <v>0</v>
      </c>
      <c r="F234" s="30">
        <f t="shared" si="10"/>
        <v>1</v>
      </c>
      <c r="G234" s="42">
        <f t="shared" si="11"/>
        <v>9.4487433077572973</v>
      </c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</row>
    <row r="235" spans="1:30" ht="16" thickBot="1">
      <c r="A235" s="23">
        <v>228</v>
      </c>
      <c r="B235" s="23">
        <v>114.34392804228328</v>
      </c>
      <c r="C235" s="23">
        <v>126.08947670454725</v>
      </c>
      <c r="D235" s="23"/>
      <c r="E235" s="30">
        <f t="shared" si="9"/>
        <v>0</v>
      </c>
      <c r="F235" s="30">
        <f t="shared" si="10"/>
        <v>1</v>
      </c>
      <c r="G235" s="42">
        <f t="shared" si="11"/>
        <v>11.745548662263971</v>
      </c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</row>
    <row r="236" spans="1:30" ht="16" thickBot="1">
      <c r="A236" s="23">
        <v>229</v>
      </c>
      <c r="B236" s="23">
        <v>109.28555573872856</v>
      </c>
      <c r="C236" s="23">
        <v>107.20616379862818</v>
      </c>
      <c r="D236" s="23"/>
      <c r="E236" s="30">
        <f t="shared" si="9"/>
        <v>1</v>
      </c>
      <c r="F236" s="30">
        <f t="shared" si="10"/>
        <v>0</v>
      </c>
      <c r="G236" s="42">
        <f t="shared" si="11"/>
        <v>2.0793919401003791</v>
      </c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</row>
    <row r="237" spans="1:30" ht="16" thickBot="1">
      <c r="A237" s="23">
        <v>230</v>
      </c>
      <c r="B237" s="23">
        <v>86.949999203676185</v>
      </c>
      <c r="C237" s="23">
        <v>109.19952237627399</v>
      </c>
      <c r="D237" s="23"/>
      <c r="E237" s="30">
        <f t="shared" si="9"/>
        <v>0</v>
      </c>
      <c r="F237" s="30">
        <f t="shared" si="10"/>
        <v>1</v>
      </c>
      <c r="G237" s="42">
        <f t="shared" si="11"/>
        <v>22.249523172597804</v>
      </c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</row>
    <row r="238" spans="1:30" ht="16" thickBot="1">
      <c r="A238" s="23">
        <v>231</v>
      </c>
      <c r="B238" s="23">
        <v>99.023622159849211</v>
      </c>
      <c r="C238" s="23">
        <v>102.33575678380251</v>
      </c>
      <c r="D238" s="23"/>
      <c r="E238" s="30">
        <f t="shared" si="9"/>
        <v>0</v>
      </c>
      <c r="F238" s="30">
        <f t="shared" si="10"/>
        <v>1</v>
      </c>
      <c r="G238" s="42">
        <f t="shared" si="11"/>
        <v>3.3121346239532983</v>
      </c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</row>
    <row r="239" spans="1:30" ht="16" thickBot="1">
      <c r="A239" s="23">
        <v>232</v>
      </c>
      <c r="B239" s="23">
        <v>67.599796063132629</v>
      </c>
      <c r="C239" s="23">
        <v>105.36865005563018</v>
      </c>
      <c r="D239" s="23"/>
      <c r="E239" s="30">
        <f t="shared" si="9"/>
        <v>0</v>
      </c>
      <c r="F239" s="30">
        <f t="shared" si="10"/>
        <v>1</v>
      </c>
      <c r="G239" s="42">
        <f t="shared" si="11"/>
        <v>37.768853992497554</v>
      </c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</row>
    <row r="240" spans="1:30" ht="16" thickBot="1">
      <c r="A240" s="23">
        <v>233</v>
      </c>
      <c r="B240" s="23">
        <v>120.79085037611117</v>
      </c>
      <c r="C240" s="23">
        <v>120.51868074107094</v>
      </c>
      <c r="D240" s="23"/>
      <c r="E240" s="30">
        <f t="shared" si="9"/>
        <v>1</v>
      </c>
      <c r="F240" s="30">
        <f t="shared" si="10"/>
        <v>0</v>
      </c>
      <c r="G240" s="42">
        <f t="shared" si="11"/>
        <v>0.27216963504022829</v>
      </c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</row>
    <row r="241" spans="1:30" ht="16" thickBot="1">
      <c r="A241" s="23">
        <v>234</v>
      </c>
      <c r="B241" s="23">
        <v>88.147503844711252</v>
      </c>
      <c r="C241" s="23">
        <v>114.44683714592281</v>
      </c>
      <c r="D241" s="23"/>
      <c r="E241" s="30">
        <f t="shared" si="9"/>
        <v>0</v>
      </c>
      <c r="F241" s="30">
        <f t="shared" si="10"/>
        <v>1</v>
      </c>
      <c r="G241" s="42">
        <f t="shared" si="11"/>
        <v>26.299333301211561</v>
      </c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</row>
    <row r="242" spans="1:30" ht="16" thickBot="1">
      <c r="A242" s="23">
        <v>235</v>
      </c>
      <c r="B242" s="23">
        <v>81.44519340378632</v>
      </c>
      <c r="C242" s="23">
        <v>119.20993312409544</v>
      </c>
      <c r="D242" s="23"/>
      <c r="E242" s="30">
        <f t="shared" si="9"/>
        <v>0</v>
      </c>
      <c r="F242" s="30">
        <f t="shared" si="10"/>
        <v>1</v>
      </c>
      <c r="G242" s="42">
        <f t="shared" si="11"/>
        <v>37.764739720309123</v>
      </c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</row>
    <row r="243" spans="1:30" ht="16" thickBot="1">
      <c r="A243" s="23">
        <v>236</v>
      </c>
      <c r="B243" s="23">
        <v>112.31894324738592</v>
      </c>
      <c r="C243" s="23">
        <v>99.825823451661989</v>
      </c>
      <c r="D243" s="23"/>
      <c r="E243" s="30">
        <f t="shared" si="9"/>
        <v>1</v>
      </c>
      <c r="F243" s="30">
        <f t="shared" si="10"/>
        <v>0</v>
      </c>
      <c r="G243" s="42">
        <f t="shared" si="11"/>
        <v>12.493119795723928</v>
      </c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</row>
    <row r="244" spans="1:30" ht="16" thickBot="1">
      <c r="A244" s="23">
        <v>237</v>
      </c>
      <c r="B244" s="23">
        <v>110.10253968188668</v>
      </c>
      <c r="C244" s="23">
        <v>132.22912289339828</v>
      </c>
      <c r="D244" s="23"/>
      <c r="E244" s="30">
        <f t="shared" si="9"/>
        <v>0</v>
      </c>
      <c r="F244" s="30">
        <f t="shared" si="10"/>
        <v>1</v>
      </c>
      <c r="G244" s="42">
        <f t="shared" si="11"/>
        <v>22.126583211511601</v>
      </c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</row>
    <row r="245" spans="1:30" ht="16" thickBot="1">
      <c r="A245" s="23">
        <v>238</v>
      </c>
      <c r="B245" s="23">
        <v>98.030566782821225</v>
      </c>
      <c r="C245" s="23">
        <v>127.25202237953927</v>
      </c>
      <c r="D245" s="23"/>
      <c r="E245" s="30">
        <f t="shared" si="9"/>
        <v>0</v>
      </c>
      <c r="F245" s="30">
        <f t="shared" si="10"/>
        <v>1</v>
      </c>
      <c r="G245" s="42">
        <f t="shared" si="11"/>
        <v>29.221455596718044</v>
      </c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</row>
    <row r="246" spans="1:30" ht="16" thickBot="1">
      <c r="A246" s="23">
        <v>239</v>
      </c>
      <c r="B246" s="23">
        <v>100.85776694729276</v>
      </c>
      <c r="C246" s="23">
        <v>118.29176247166608</v>
      </c>
      <c r="D246" s="23"/>
      <c r="E246" s="30">
        <f t="shared" si="9"/>
        <v>0</v>
      </c>
      <c r="F246" s="30">
        <f t="shared" si="10"/>
        <v>1</v>
      </c>
      <c r="G246" s="42">
        <f t="shared" si="11"/>
        <v>17.433995524373316</v>
      </c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</row>
    <row r="247" spans="1:30" ht="16" thickBot="1">
      <c r="A247" s="23">
        <v>240</v>
      </c>
      <c r="B247" s="23">
        <v>119.0441567091564</v>
      </c>
      <c r="C247" s="23">
        <v>101.19603683763368</v>
      </c>
      <c r="D247" s="23"/>
      <c r="E247" s="30">
        <f t="shared" si="9"/>
        <v>1</v>
      </c>
      <c r="F247" s="30">
        <f t="shared" si="10"/>
        <v>0</v>
      </c>
      <c r="G247" s="42">
        <f t="shared" si="11"/>
        <v>17.848119871522712</v>
      </c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</row>
    <row r="248" spans="1:30" ht="16" thickBot="1">
      <c r="A248" s="23">
        <v>241</v>
      </c>
      <c r="B248" s="23">
        <v>109.72276151632838</v>
      </c>
      <c r="C248" s="23">
        <v>94.649761990546722</v>
      </c>
      <c r="D248" s="23"/>
      <c r="E248" s="30">
        <f t="shared" si="9"/>
        <v>1</v>
      </c>
      <c r="F248" s="30">
        <f t="shared" si="10"/>
        <v>0</v>
      </c>
      <c r="G248" s="42">
        <f t="shared" si="11"/>
        <v>15.072999525781654</v>
      </c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</row>
    <row r="249" spans="1:30" ht="16" thickBot="1">
      <c r="A249" s="23">
        <v>242</v>
      </c>
      <c r="B249" s="23">
        <v>116.60550894569214</v>
      </c>
      <c r="C249" s="23">
        <v>93.468886822026917</v>
      </c>
      <c r="D249" s="23"/>
      <c r="E249" s="30">
        <f t="shared" si="9"/>
        <v>1</v>
      </c>
      <c r="F249" s="30">
        <f t="shared" si="10"/>
        <v>0</v>
      </c>
      <c r="G249" s="42">
        <f t="shared" si="11"/>
        <v>23.136622123665219</v>
      </c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</row>
    <row r="250" spans="1:30" ht="16" thickBot="1">
      <c r="A250" s="23">
        <v>243</v>
      </c>
      <c r="B250" s="23">
        <v>89.467801609264541</v>
      </c>
      <c r="C250" s="23">
        <v>89.630283749080434</v>
      </c>
      <c r="D250" s="23"/>
      <c r="E250" s="30">
        <f t="shared" si="9"/>
        <v>0</v>
      </c>
      <c r="F250" s="30">
        <f t="shared" si="10"/>
        <v>1</v>
      </c>
      <c r="G250" s="42">
        <f t="shared" si="11"/>
        <v>0.16248213981589288</v>
      </c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</row>
    <row r="251" spans="1:30" ht="16" thickBot="1">
      <c r="A251" s="23">
        <v>244</v>
      </c>
      <c r="B251" s="23">
        <v>90.206689092916122</v>
      </c>
      <c r="C251" s="23">
        <v>123.97319510966361</v>
      </c>
      <c r="D251" s="23"/>
      <c r="E251" s="30">
        <f t="shared" si="9"/>
        <v>0</v>
      </c>
      <c r="F251" s="30">
        <f t="shared" si="10"/>
        <v>1</v>
      </c>
      <c r="G251" s="42">
        <f t="shared" si="11"/>
        <v>33.766506016747485</v>
      </c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</row>
    <row r="252" spans="1:30" ht="16" thickBot="1">
      <c r="A252" s="23">
        <v>245</v>
      </c>
      <c r="B252" s="23">
        <v>124.24781283576702</v>
      </c>
      <c r="C252" s="23">
        <v>140.9374439834634</v>
      </c>
      <c r="D252" s="23"/>
      <c r="E252" s="30">
        <f t="shared" si="9"/>
        <v>0</v>
      </c>
      <c r="F252" s="30">
        <f t="shared" si="10"/>
        <v>1</v>
      </c>
      <c r="G252" s="42">
        <f t="shared" si="11"/>
        <v>16.689631147696375</v>
      </c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</row>
    <row r="253" spans="1:30" ht="16" thickBot="1">
      <c r="A253" s="23">
        <v>246</v>
      </c>
      <c r="B253" s="23">
        <v>107.10504597997016</v>
      </c>
      <c r="C253" s="23">
        <v>130.35139741132187</v>
      </c>
      <c r="D253" s="23"/>
      <c r="E253" s="30">
        <f t="shared" si="9"/>
        <v>0</v>
      </c>
      <c r="F253" s="30">
        <f t="shared" si="10"/>
        <v>1</v>
      </c>
      <c r="G253" s="42">
        <f t="shared" si="11"/>
        <v>23.246351431351712</v>
      </c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</row>
    <row r="254" spans="1:30" ht="16" thickBot="1">
      <c r="A254" s="23">
        <v>247</v>
      </c>
      <c r="B254" s="23">
        <v>117.45101114516541</v>
      </c>
      <c r="C254" s="23">
        <v>102.6400084056031</v>
      </c>
      <c r="D254" s="23"/>
      <c r="E254" s="30">
        <f t="shared" si="9"/>
        <v>1</v>
      </c>
      <c r="F254" s="30">
        <f t="shared" si="10"/>
        <v>0</v>
      </c>
      <c r="G254" s="42">
        <f t="shared" si="11"/>
        <v>14.811002739562312</v>
      </c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</row>
    <row r="255" spans="1:30" ht="16" thickBot="1">
      <c r="A255" s="23">
        <v>248</v>
      </c>
      <c r="B255" s="23">
        <v>138.09782951045148</v>
      </c>
      <c r="C255" s="23">
        <v>113.66890476065025</v>
      </c>
      <c r="D255" s="23"/>
      <c r="E255" s="30">
        <f t="shared" si="9"/>
        <v>1</v>
      </c>
      <c r="F255" s="30">
        <f t="shared" si="10"/>
        <v>0</v>
      </c>
      <c r="G255" s="42">
        <f t="shared" si="11"/>
        <v>24.428924749801226</v>
      </c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</row>
    <row r="256" spans="1:30" ht="16" thickBot="1">
      <c r="A256" s="23">
        <v>249</v>
      </c>
      <c r="B256" s="23">
        <v>117.76703192023642</v>
      </c>
      <c r="C256" s="23">
        <v>100.49545755182987</v>
      </c>
      <c r="D256" s="23"/>
      <c r="E256" s="30">
        <f t="shared" si="9"/>
        <v>1</v>
      </c>
      <c r="F256" s="30">
        <f t="shared" si="10"/>
        <v>0</v>
      </c>
      <c r="G256" s="42">
        <f t="shared" si="11"/>
        <v>17.271574368406547</v>
      </c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</row>
    <row r="257" spans="1:30" ht="16" thickBot="1">
      <c r="A257" s="23">
        <v>250</v>
      </c>
      <c r="B257" s="23">
        <v>99.476792605998014</v>
      </c>
      <c r="C257" s="23">
        <v>136.69839526714577</v>
      </c>
      <c r="D257" s="23"/>
      <c r="E257" s="30">
        <f t="shared" si="9"/>
        <v>0</v>
      </c>
      <c r="F257" s="30">
        <f t="shared" si="10"/>
        <v>1</v>
      </c>
      <c r="G257" s="42">
        <f t="shared" si="11"/>
        <v>37.221602661147756</v>
      </c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</row>
    <row r="258" spans="1:30" ht="16" thickBot="1">
      <c r="A258" s="23">
        <v>251</v>
      </c>
      <c r="B258" s="23">
        <v>97.204375436875182</v>
      </c>
      <c r="C258" s="23">
        <v>100.64964142192892</v>
      </c>
      <c r="D258" s="23"/>
      <c r="E258" s="30">
        <f t="shared" si="9"/>
        <v>0</v>
      </c>
      <c r="F258" s="30">
        <f t="shared" si="10"/>
        <v>1</v>
      </c>
      <c r="G258" s="42">
        <f t="shared" si="11"/>
        <v>3.4452659850537373</v>
      </c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</row>
    <row r="259" spans="1:30" ht="16" thickBot="1">
      <c r="A259" s="23">
        <v>252</v>
      </c>
      <c r="B259" s="23">
        <v>109.44463861141854</v>
      </c>
      <c r="C259" s="23">
        <v>123.61703021013312</v>
      </c>
      <c r="D259" s="23"/>
      <c r="E259" s="30">
        <f t="shared" si="9"/>
        <v>0</v>
      </c>
      <c r="F259" s="30">
        <f t="shared" si="10"/>
        <v>1</v>
      </c>
      <c r="G259" s="42">
        <f t="shared" si="11"/>
        <v>14.172391598714583</v>
      </c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</row>
    <row r="260" spans="1:30" ht="16" thickBot="1">
      <c r="A260" s="23">
        <v>253</v>
      </c>
      <c r="B260" s="23">
        <v>88.190906320267715</v>
      </c>
      <c r="C260" s="23">
        <v>118.59600010756637</v>
      </c>
      <c r="D260" s="23"/>
      <c r="E260" s="30">
        <f t="shared" si="9"/>
        <v>0</v>
      </c>
      <c r="F260" s="30">
        <f t="shared" si="10"/>
        <v>1</v>
      </c>
      <c r="G260" s="42">
        <f t="shared" si="11"/>
        <v>30.405093787298654</v>
      </c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</row>
    <row r="261" spans="1:30" ht="16" thickBot="1">
      <c r="A261" s="23">
        <v>254</v>
      </c>
      <c r="B261" s="23">
        <v>87.821932019711369</v>
      </c>
      <c r="C261" s="23">
        <v>121.70268166827367</v>
      </c>
      <c r="D261" s="23"/>
      <c r="E261" s="30">
        <f t="shared" si="9"/>
        <v>0</v>
      </c>
      <c r="F261" s="30">
        <f t="shared" si="10"/>
        <v>1</v>
      </c>
      <c r="G261" s="42">
        <f t="shared" si="11"/>
        <v>33.880749648562301</v>
      </c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</row>
    <row r="262" spans="1:30" ht="16" thickBot="1">
      <c r="A262" s="23">
        <v>255</v>
      </c>
      <c r="B262" s="23">
        <v>81.911917056580577</v>
      </c>
      <c r="C262" s="23">
        <v>102.58344308830786</v>
      </c>
      <c r="D262" s="23"/>
      <c r="E262" s="30">
        <f t="shared" si="9"/>
        <v>0</v>
      </c>
      <c r="F262" s="30">
        <f t="shared" si="10"/>
        <v>1</v>
      </c>
      <c r="G262" s="42">
        <f t="shared" si="11"/>
        <v>20.671526031727282</v>
      </c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</row>
    <row r="263" spans="1:30" ht="16" thickBot="1">
      <c r="A263" s="23">
        <v>256</v>
      </c>
      <c r="B263" s="23">
        <v>132.55633667602214</v>
      </c>
      <c r="C263" s="23">
        <v>146.7923193513144</v>
      </c>
      <c r="D263" s="23"/>
      <c r="E263" s="30">
        <f t="shared" si="9"/>
        <v>0</v>
      </c>
      <c r="F263" s="30">
        <f t="shared" si="10"/>
        <v>1</v>
      </c>
      <c r="G263" s="42">
        <f t="shared" si="11"/>
        <v>14.235982675292263</v>
      </c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</row>
    <row r="264" spans="1:30" ht="16" thickBot="1">
      <c r="A264" s="23">
        <v>257</v>
      </c>
      <c r="B264" s="23">
        <v>127.74672329297195</v>
      </c>
      <c r="C264" s="23">
        <v>75.615335056609268</v>
      </c>
      <c r="D264" s="23"/>
      <c r="E264" s="30">
        <f t="shared" ref="E264:E327" si="12">IF(B264&gt;C264, 1, 0)</f>
        <v>1</v>
      </c>
      <c r="F264" s="30">
        <f t="shared" ref="F264:F327" si="13">IF(B264&lt;C264, 1, 0)</f>
        <v>0</v>
      </c>
      <c r="G264" s="42">
        <f t="shared" ref="G264:G327" si="14">IF(B264&gt;C264,B264-C264,C264-B264)</f>
        <v>52.131388236362682</v>
      </c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</row>
    <row r="265" spans="1:30" ht="16" thickBot="1">
      <c r="A265" s="23">
        <v>258</v>
      </c>
      <c r="B265" s="23">
        <v>101.60878611929203</v>
      </c>
      <c r="C265" s="23">
        <v>106.81799752097736</v>
      </c>
      <c r="D265" s="23"/>
      <c r="E265" s="30">
        <f t="shared" si="12"/>
        <v>0</v>
      </c>
      <c r="F265" s="30">
        <f t="shared" si="13"/>
        <v>1</v>
      </c>
      <c r="G265" s="42">
        <f t="shared" si="14"/>
        <v>5.209211401685323</v>
      </c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</row>
    <row r="266" spans="1:30" ht="16" thickBot="1">
      <c r="A266" s="23">
        <v>259</v>
      </c>
      <c r="B266" s="23">
        <v>110.77218134182206</v>
      </c>
      <c r="C266" s="23">
        <v>135.18750030806373</v>
      </c>
      <c r="D266" s="23"/>
      <c r="E266" s="30">
        <f t="shared" si="12"/>
        <v>0</v>
      </c>
      <c r="F266" s="30">
        <f t="shared" si="13"/>
        <v>1</v>
      </c>
      <c r="G266" s="42">
        <f t="shared" si="14"/>
        <v>24.415318966241671</v>
      </c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</row>
    <row r="267" spans="1:30" ht="16" thickBot="1">
      <c r="A267" s="23">
        <v>260</v>
      </c>
      <c r="B267" s="23">
        <v>91.773569136475032</v>
      </c>
      <c r="C267" s="23">
        <v>122.58873333432481</v>
      </c>
      <c r="D267" s="23"/>
      <c r="E267" s="30">
        <f t="shared" si="12"/>
        <v>0</v>
      </c>
      <c r="F267" s="30">
        <f t="shared" si="13"/>
        <v>1</v>
      </c>
      <c r="G267" s="42">
        <f t="shared" si="14"/>
        <v>30.815164197849782</v>
      </c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</row>
    <row r="268" spans="1:30" ht="16" thickBot="1">
      <c r="A268" s="23">
        <v>261</v>
      </c>
      <c r="B268" s="23">
        <v>109.69627896267718</v>
      </c>
      <c r="C268" s="23">
        <v>137.59618600410712</v>
      </c>
      <c r="D268" s="23"/>
      <c r="E268" s="30">
        <f t="shared" si="12"/>
        <v>0</v>
      </c>
      <c r="F268" s="30">
        <f t="shared" si="13"/>
        <v>1</v>
      </c>
      <c r="G268" s="42">
        <f t="shared" si="14"/>
        <v>27.899907041429941</v>
      </c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</row>
    <row r="269" spans="1:30" ht="16" thickBot="1">
      <c r="A269" s="23">
        <v>262</v>
      </c>
      <c r="B269" s="23">
        <v>121.09563434854878</v>
      </c>
      <c r="C269" s="23">
        <v>119.82671926048997</v>
      </c>
      <c r="D269" s="23"/>
      <c r="E269" s="30">
        <f t="shared" si="12"/>
        <v>1</v>
      </c>
      <c r="F269" s="30">
        <f t="shared" si="13"/>
        <v>0</v>
      </c>
      <c r="G269" s="42">
        <f t="shared" si="14"/>
        <v>1.2689150880588187</v>
      </c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</row>
    <row r="270" spans="1:30" ht="16" thickBot="1">
      <c r="A270" s="23">
        <v>263</v>
      </c>
      <c r="B270" s="23">
        <v>118.94167358117464</v>
      </c>
      <c r="C270" s="23">
        <v>113.78314475580434</v>
      </c>
      <c r="D270" s="23"/>
      <c r="E270" s="30">
        <f t="shared" si="12"/>
        <v>1</v>
      </c>
      <c r="F270" s="30">
        <f t="shared" si="13"/>
        <v>0</v>
      </c>
      <c r="G270" s="42">
        <f t="shared" si="14"/>
        <v>5.158528825370297</v>
      </c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</row>
    <row r="271" spans="1:30" ht="16" thickBot="1">
      <c r="A271" s="23">
        <v>264</v>
      </c>
      <c r="B271" s="23">
        <v>106.14498773215793</v>
      </c>
      <c r="C271" s="23">
        <v>132.48268236447609</v>
      </c>
      <c r="D271" s="23"/>
      <c r="E271" s="30">
        <f t="shared" si="12"/>
        <v>0</v>
      </c>
      <c r="F271" s="30">
        <f t="shared" si="13"/>
        <v>1</v>
      </c>
      <c r="G271" s="42">
        <f t="shared" si="14"/>
        <v>26.337694632318161</v>
      </c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</row>
    <row r="272" spans="1:30" ht="16" thickBot="1">
      <c r="A272" s="23">
        <v>265</v>
      </c>
      <c r="B272" s="23">
        <v>128.91361454782407</v>
      </c>
      <c r="C272" s="23">
        <v>106.0503575105086</v>
      </c>
      <c r="D272" s="23"/>
      <c r="E272" s="30">
        <f t="shared" si="12"/>
        <v>1</v>
      </c>
      <c r="F272" s="30">
        <f t="shared" si="13"/>
        <v>0</v>
      </c>
      <c r="G272" s="42">
        <f t="shared" si="14"/>
        <v>22.863257037315464</v>
      </c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</row>
    <row r="273" spans="1:30" ht="16" thickBot="1">
      <c r="A273" s="23">
        <v>266</v>
      </c>
      <c r="B273" s="23">
        <v>102.10276802586206</v>
      </c>
      <c r="C273" s="23">
        <v>117.24361759275055</v>
      </c>
      <c r="D273" s="23"/>
      <c r="E273" s="30">
        <f t="shared" si="12"/>
        <v>0</v>
      </c>
      <c r="F273" s="30">
        <f t="shared" si="13"/>
        <v>1</v>
      </c>
      <c r="G273" s="42">
        <f t="shared" si="14"/>
        <v>15.140849566888491</v>
      </c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</row>
    <row r="274" spans="1:30" ht="16" thickBot="1">
      <c r="A274" s="23">
        <v>267</v>
      </c>
      <c r="B274" s="23">
        <v>116.2287441676219</v>
      </c>
      <c r="C274" s="23">
        <v>102.18003481149091</v>
      </c>
      <c r="D274" s="23"/>
      <c r="E274" s="30">
        <f t="shared" si="12"/>
        <v>1</v>
      </c>
      <c r="F274" s="30">
        <f t="shared" si="13"/>
        <v>0</v>
      </c>
      <c r="G274" s="42">
        <f t="shared" si="14"/>
        <v>14.048709356130985</v>
      </c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</row>
    <row r="275" spans="1:30" ht="16" thickBot="1">
      <c r="A275" s="23">
        <v>268</v>
      </c>
      <c r="B275" s="23">
        <v>132.59011682831778</v>
      </c>
      <c r="C275" s="23">
        <v>134.96673014979979</v>
      </c>
      <c r="D275" s="23"/>
      <c r="E275" s="30">
        <f t="shared" si="12"/>
        <v>0</v>
      </c>
      <c r="F275" s="30">
        <f t="shared" si="13"/>
        <v>1</v>
      </c>
      <c r="G275" s="42">
        <f t="shared" si="14"/>
        <v>2.3766133214820115</v>
      </c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</row>
    <row r="276" spans="1:30" ht="16" thickBot="1">
      <c r="A276" s="23">
        <v>269</v>
      </c>
      <c r="B276" s="23">
        <v>102.41171693875215</v>
      </c>
      <c r="C276" s="23">
        <v>118.15848342914967</v>
      </c>
      <c r="D276" s="23"/>
      <c r="E276" s="30">
        <f t="shared" si="12"/>
        <v>0</v>
      </c>
      <c r="F276" s="30">
        <f t="shared" si="13"/>
        <v>1</v>
      </c>
      <c r="G276" s="42">
        <f t="shared" si="14"/>
        <v>15.746766490397519</v>
      </c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</row>
    <row r="277" spans="1:30" ht="16" thickBot="1">
      <c r="A277" s="23">
        <v>270</v>
      </c>
      <c r="B277" s="23">
        <v>109.42292005445903</v>
      </c>
      <c r="C277" s="23">
        <v>107.13312482698819</v>
      </c>
      <c r="D277" s="23"/>
      <c r="E277" s="30">
        <f t="shared" si="12"/>
        <v>1</v>
      </c>
      <c r="F277" s="30">
        <f t="shared" si="13"/>
        <v>0</v>
      </c>
      <c r="G277" s="42">
        <f t="shared" si="14"/>
        <v>2.2897952274708331</v>
      </c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</row>
    <row r="278" spans="1:30" ht="16" thickBot="1">
      <c r="A278" s="23">
        <v>271</v>
      </c>
      <c r="B278" s="23">
        <v>119.92197995324325</v>
      </c>
      <c r="C278" s="23">
        <v>93.959718150994135</v>
      </c>
      <c r="D278" s="23"/>
      <c r="E278" s="30">
        <f t="shared" si="12"/>
        <v>1</v>
      </c>
      <c r="F278" s="30">
        <f t="shared" si="13"/>
        <v>0</v>
      </c>
      <c r="G278" s="42">
        <f t="shared" si="14"/>
        <v>25.962261802249117</v>
      </c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</row>
    <row r="279" spans="1:30" ht="16" thickBot="1">
      <c r="A279" s="23">
        <v>272</v>
      </c>
      <c r="B279" s="23">
        <v>73.87278761701171</v>
      </c>
      <c r="C279" s="23">
        <v>100.19801952392893</v>
      </c>
      <c r="D279" s="23"/>
      <c r="E279" s="30">
        <f t="shared" si="12"/>
        <v>0</v>
      </c>
      <c r="F279" s="30">
        <f t="shared" si="13"/>
        <v>1</v>
      </c>
      <c r="G279" s="42">
        <f t="shared" si="14"/>
        <v>26.325231906917224</v>
      </c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</row>
    <row r="280" spans="1:30" ht="16" thickBot="1">
      <c r="A280" s="23">
        <v>273</v>
      </c>
      <c r="B280" s="23">
        <v>116.57974236165337</v>
      </c>
      <c r="C280" s="23">
        <v>121.37388136436822</v>
      </c>
      <c r="D280" s="23"/>
      <c r="E280" s="30">
        <f t="shared" si="12"/>
        <v>0</v>
      </c>
      <c r="F280" s="30">
        <f t="shared" si="13"/>
        <v>1</v>
      </c>
      <c r="G280" s="42">
        <f t="shared" si="14"/>
        <v>4.7941390027148429</v>
      </c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</row>
    <row r="281" spans="1:30" ht="16" thickBot="1">
      <c r="A281" s="23">
        <v>274</v>
      </c>
      <c r="B281" s="23">
        <v>105.20002463632795</v>
      </c>
      <c r="C281" s="23">
        <v>105.67353521399532</v>
      </c>
      <c r="D281" s="23"/>
      <c r="E281" s="30">
        <f t="shared" si="12"/>
        <v>0</v>
      </c>
      <c r="F281" s="30">
        <f t="shared" si="13"/>
        <v>1</v>
      </c>
      <c r="G281" s="42">
        <f t="shared" si="14"/>
        <v>0.47351057766736915</v>
      </c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</row>
    <row r="282" spans="1:30" ht="16" thickBot="1">
      <c r="A282" s="23">
        <v>275</v>
      </c>
      <c r="B282" s="23">
        <v>105.95640709912603</v>
      </c>
      <c r="C282" s="23">
        <v>103.29371767971085</v>
      </c>
      <c r="D282" s="23"/>
      <c r="E282" s="30">
        <f t="shared" si="12"/>
        <v>1</v>
      </c>
      <c r="F282" s="30">
        <f t="shared" si="13"/>
        <v>0</v>
      </c>
      <c r="G282" s="42">
        <f t="shared" si="14"/>
        <v>2.6626894194151731</v>
      </c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</row>
    <row r="283" spans="1:30" ht="16" thickBot="1">
      <c r="A283" s="23">
        <v>276</v>
      </c>
      <c r="B283" s="23">
        <v>121.82204707620228</v>
      </c>
      <c r="C283" s="23">
        <v>126.88003691967755</v>
      </c>
      <c r="D283" s="23"/>
      <c r="E283" s="30">
        <f t="shared" si="12"/>
        <v>0</v>
      </c>
      <c r="F283" s="30">
        <f t="shared" si="13"/>
        <v>1</v>
      </c>
      <c r="G283" s="42">
        <f t="shared" si="14"/>
        <v>5.0579898434752693</v>
      </c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</row>
    <row r="284" spans="1:30" ht="16" thickBot="1">
      <c r="A284" s="23">
        <v>277</v>
      </c>
      <c r="B284" s="23">
        <v>146.37343692760277</v>
      </c>
      <c r="C284" s="23">
        <v>105.85937343836073</v>
      </c>
      <c r="D284" s="23"/>
      <c r="E284" s="30">
        <f t="shared" si="12"/>
        <v>1</v>
      </c>
      <c r="F284" s="30">
        <f t="shared" si="13"/>
        <v>0</v>
      </c>
      <c r="G284" s="42">
        <f t="shared" si="14"/>
        <v>40.514063489242034</v>
      </c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</row>
    <row r="285" spans="1:30" ht="16" thickBot="1">
      <c r="A285" s="23">
        <v>278</v>
      </c>
      <c r="B285" s="23">
        <v>105.79202638535767</v>
      </c>
      <c r="C285" s="23">
        <v>89.431980086325041</v>
      </c>
      <c r="D285" s="23"/>
      <c r="E285" s="30">
        <f t="shared" si="12"/>
        <v>1</v>
      </c>
      <c r="F285" s="30">
        <f t="shared" si="13"/>
        <v>0</v>
      </c>
      <c r="G285" s="42">
        <f t="shared" si="14"/>
        <v>16.360046299032632</v>
      </c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</row>
    <row r="286" spans="1:30" ht="16" thickBot="1">
      <c r="A286" s="23">
        <v>279</v>
      </c>
      <c r="B286" s="23">
        <v>73.960087178397117</v>
      </c>
      <c r="C286" s="23">
        <v>104.3464452547051</v>
      </c>
      <c r="D286" s="23"/>
      <c r="E286" s="30">
        <f t="shared" si="12"/>
        <v>0</v>
      </c>
      <c r="F286" s="30">
        <f t="shared" si="13"/>
        <v>1</v>
      </c>
      <c r="G286" s="42">
        <f t="shared" si="14"/>
        <v>30.386358076307985</v>
      </c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</row>
    <row r="287" spans="1:30" ht="16" thickBot="1">
      <c r="A287" s="23">
        <v>280</v>
      </c>
      <c r="B287" s="23">
        <v>131.22636414438196</v>
      </c>
      <c r="C287" s="23">
        <v>91.213317905401013</v>
      </c>
      <c r="D287" s="23"/>
      <c r="E287" s="30">
        <f t="shared" si="12"/>
        <v>1</v>
      </c>
      <c r="F287" s="30">
        <f t="shared" si="13"/>
        <v>0</v>
      </c>
      <c r="G287" s="42">
        <f t="shared" si="14"/>
        <v>40.013046238980948</v>
      </c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</row>
    <row r="288" spans="1:30" ht="16" thickBot="1">
      <c r="A288" s="23">
        <v>281</v>
      </c>
      <c r="B288" s="23">
        <v>112.66879933651336</v>
      </c>
      <c r="C288" s="23">
        <v>110.91025653438538</v>
      </c>
      <c r="D288" s="23"/>
      <c r="E288" s="30">
        <f t="shared" si="12"/>
        <v>1</v>
      </c>
      <c r="F288" s="30">
        <f t="shared" si="13"/>
        <v>0</v>
      </c>
      <c r="G288" s="42">
        <f t="shared" si="14"/>
        <v>1.7585428021279768</v>
      </c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</row>
    <row r="289" spans="1:30" ht="16" thickBot="1">
      <c r="A289" s="23">
        <v>282</v>
      </c>
      <c r="B289" s="23">
        <v>122.85221946400131</v>
      </c>
      <c r="C289" s="23">
        <v>105.94917869642745</v>
      </c>
      <c r="D289" s="23"/>
      <c r="E289" s="30">
        <f t="shared" si="12"/>
        <v>1</v>
      </c>
      <c r="F289" s="30">
        <f t="shared" si="13"/>
        <v>0</v>
      </c>
      <c r="G289" s="42">
        <f t="shared" si="14"/>
        <v>16.903040767573856</v>
      </c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</row>
    <row r="290" spans="1:30" ht="16" thickBot="1">
      <c r="A290" s="23">
        <v>283</v>
      </c>
      <c r="B290" s="23">
        <v>100.03469497968511</v>
      </c>
      <c r="C290" s="23">
        <v>116.05926949465513</v>
      </c>
      <c r="D290" s="23"/>
      <c r="E290" s="30">
        <f t="shared" si="12"/>
        <v>0</v>
      </c>
      <c r="F290" s="30">
        <f t="shared" si="13"/>
        <v>1</v>
      </c>
      <c r="G290" s="42">
        <f t="shared" si="14"/>
        <v>16.024574514970013</v>
      </c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</row>
    <row r="291" spans="1:30" ht="16" thickBot="1">
      <c r="A291" s="23">
        <v>284</v>
      </c>
      <c r="B291" s="23">
        <v>119.38321474753967</v>
      </c>
      <c r="C291" s="23">
        <v>94.60538122310696</v>
      </c>
      <c r="D291" s="23"/>
      <c r="E291" s="30">
        <f t="shared" si="12"/>
        <v>1</v>
      </c>
      <c r="F291" s="30">
        <f t="shared" si="13"/>
        <v>0</v>
      </c>
      <c r="G291" s="42">
        <f t="shared" si="14"/>
        <v>24.777833524432708</v>
      </c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</row>
    <row r="292" spans="1:30" ht="16" thickBot="1">
      <c r="A292" s="23">
        <v>285</v>
      </c>
      <c r="B292" s="23">
        <v>139.10558444184386</v>
      </c>
      <c r="C292" s="23">
        <v>107.04707409481823</v>
      </c>
      <c r="D292" s="23"/>
      <c r="E292" s="30">
        <f t="shared" si="12"/>
        <v>1</v>
      </c>
      <c r="F292" s="30">
        <f t="shared" si="13"/>
        <v>0</v>
      </c>
      <c r="G292" s="42">
        <f t="shared" si="14"/>
        <v>32.058510347025631</v>
      </c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</row>
    <row r="293" spans="1:30" ht="16" thickBot="1">
      <c r="A293" s="23">
        <v>286</v>
      </c>
      <c r="B293" s="23">
        <v>106.21583752875836</v>
      </c>
      <c r="C293" s="23">
        <v>92.454839618150288</v>
      </c>
      <c r="D293" s="23"/>
      <c r="E293" s="30">
        <f t="shared" si="12"/>
        <v>1</v>
      </c>
      <c r="F293" s="30">
        <f t="shared" si="13"/>
        <v>0</v>
      </c>
      <c r="G293" s="42">
        <f t="shared" si="14"/>
        <v>13.760997910608069</v>
      </c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</row>
    <row r="294" spans="1:30" ht="16" thickBot="1">
      <c r="A294" s="23">
        <v>287</v>
      </c>
      <c r="B294" s="23">
        <v>129.10545826505572</v>
      </c>
      <c r="C294" s="23">
        <v>110.3595598954102</v>
      </c>
      <c r="D294" s="23"/>
      <c r="E294" s="30">
        <f t="shared" si="12"/>
        <v>1</v>
      </c>
      <c r="F294" s="30">
        <f t="shared" si="13"/>
        <v>0</v>
      </c>
      <c r="G294" s="42">
        <f t="shared" si="14"/>
        <v>18.745898369645516</v>
      </c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</row>
    <row r="295" spans="1:30" ht="16" thickBot="1">
      <c r="A295" s="23">
        <v>288</v>
      </c>
      <c r="B295" s="23">
        <v>110.66088709668658</v>
      </c>
      <c r="C295" s="23">
        <v>109.06750813928117</v>
      </c>
      <c r="D295" s="23"/>
      <c r="E295" s="30">
        <f t="shared" si="12"/>
        <v>1</v>
      </c>
      <c r="F295" s="30">
        <f t="shared" si="13"/>
        <v>0</v>
      </c>
      <c r="G295" s="42">
        <f t="shared" si="14"/>
        <v>1.593378957405406</v>
      </c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</row>
    <row r="296" spans="1:30" ht="16" thickBot="1">
      <c r="A296" s="23">
        <v>289</v>
      </c>
      <c r="B296" s="23">
        <v>142.06421916864795</v>
      </c>
      <c r="C296" s="23">
        <v>102.39567434478508</v>
      </c>
      <c r="D296" s="23"/>
      <c r="E296" s="30">
        <f t="shared" si="12"/>
        <v>1</v>
      </c>
      <c r="F296" s="30">
        <f t="shared" si="13"/>
        <v>0</v>
      </c>
      <c r="G296" s="42">
        <f t="shared" si="14"/>
        <v>39.668544823862874</v>
      </c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</row>
    <row r="297" spans="1:30" ht="16" thickBot="1">
      <c r="A297" s="23">
        <v>290</v>
      </c>
      <c r="B297" s="23">
        <v>87.239305351966351</v>
      </c>
      <c r="C297" s="23">
        <v>84.333539894318591</v>
      </c>
      <c r="D297" s="23"/>
      <c r="E297" s="30">
        <f t="shared" si="12"/>
        <v>1</v>
      </c>
      <c r="F297" s="30">
        <f t="shared" si="13"/>
        <v>0</v>
      </c>
      <c r="G297" s="42">
        <f t="shared" si="14"/>
        <v>2.9057654576477603</v>
      </c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</row>
    <row r="298" spans="1:30" ht="16" thickBot="1">
      <c r="A298" s="23">
        <v>291</v>
      </c>
      <c r="B298" s="23">
        <v>95.534707917386854</v>
      </c>
      <c r="C298" s="23">
        <v>113.34302854948339</v>
      </c>
      <c r="D298" s="23"/>
      <c r="E298" s="30">
        <f t="shared" si="12"/>
        <v>0</v>
      </c>
      <c r="F298" s="30">
        <f t="shared" si="13"/>
        <v>1</v>
      </c>
      <c r="G298" s="42">
        <f t="shared" si="14"/>
        <v>17.808320632096539</v>
      </c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</row>
    <row r="299" spans="1:30" ht="16" thickBot="1">
      <c r="A299" s="23">
        <v>292</v>
      </c>
      <c r="B299" s="23">
        <v>135.63972538705173</v>
      </c>
      <c r="C299" s="23">
        <v>103.72886654980346</v>
      </c>
      <c r="D299" s="23"/>
      <c r="E299" s="30">
        <f t="shared" si="12"/>
        <v>1</v>
      </c>
      <c r="F299" s="30">
        <f t="shared" si="13"/>
        <v>0</v>
      </c>
      <c r="G299" s="42">
        <f t="shared" si="14"/>
        <v>31.91085883724827</v>
      </c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</row>
    <row r="300" spans="1:30" ht="16" thickBot="1">
      <c r="A300" s="23">
        <v>293</v>
      </c>
      <c r="B300" s="23">
        <v>133.48563120541397</v>
      </c>
      <c r="C300" s="23">
        <v>110.49659221483172</v>
      </c>
      <c r="D300" s="23"/>
      <c r="E300" s="30">
        <f t="shared" si="12"/>
        <v>1</v>
      </c>
      <c r="F300" s="30">
        <f t="shared" si="13"/>
        <v>0</v>
      </c>
      <c r="G300" s="42">
        <f t="shared" si="14"/>
        <v>22.989038990582245</v>
      </c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</row>
    <row r="301" spans="1:30" ht="16" thickBot="1">
      <c r="A301" s="23">
        <v>294</v>
      </c>
      <c r="B301" s="23">
        <v>112.97028473148929</v>
      </c>
      <c r="C301" s="23">
        <v>115.10272630106833</v>
      </c>
      <c r="D301" s="23"/>
      <c r="E301" s="30">
        <f t="shared" si="12"/>
        <v>0</v>
      </c>
      <c r="F301" s="30">
        <f t="shared" si="13"/>
        <v>1</v>
      </c>
      <c r="G301" s="42">
        <f t="shared" si="14"/>
        <v>2.1324415695790435</v>
      </c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</row>
    <row r="302" spans="1:30" ht="16" thickBot="1">
      <c r="A302" s="23">
        <v>295</v>
      </c>
      <c r="B302" s="23">
        <v>113.83383250081152</v>
      </c>
      <c r="C302" s="23">
        <v>114.67695840098673</v>
      </c>
      <c r="D302" s="23"/>
      <c r="E302" s="30">
        <f t="shared" si="12"/>
        <v>0</v>
      </c>
      <c r="F302" s="30">
        <f t="shared" si="13"/>
        <v>1</v>
      </c>
      <c r="G302" s="42">
        <f t="shared" si="14"/>
        <v>0.84312590017520961</v>
      </c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</row>
    <row r="303" spans="1:30" ht="16" thickBot="1">
      <c r="A303" s="23">
        <v>296</v>
      </c>
      <c r="B303" s="23">
        <v>91.689145361601092</v>
      </c>
      <c r="C303" s="23">
        <v>102.39146380145226</v>
      </c>
      <c r="D303" s="23"/>
      <c r="E303" s="30">
        <f t="shared" si="12"/>
        <v>0</v>
      </c>
      <c r="F303" s="30">
        <f t="shared" si="13"/>
        <v>1</v>
      </c>
      <c r="G303" s="42">
        <f t="shared" si="14"/>
        <v>10.702318439851169</v>
      </c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</row>
    <row r="304" spans="1:30" ht="16" thickBot="1">
      <c r="A304" s="23">
        <v>297</v>
      </c>
      <c r="B304" s="23">
        <v>99.249405869826205</v>
      </c>
      <c r="C304" s="23">
        <v>102.25727450338246</v>
      </c>
      <c r="D304" s="23"/>
      <c r="E304" s="30">
        <f t="shared" si="12"/>
        <v>0</v>
      </c>
      <c r="F304" s="30">
        <f t="shared" si="13"/>
        <v>1</v>
      </c>
      <c r="G304" s="42">
        <f t="shared" si="14"/>
        <v>3.0078686335562566</v>
      </c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</row>
    <row r="305" spans="1:30" ht="16" thickBot="1">
      <c r="A305" s="23">
        <v>298</v>
      </c>
      <c r="B305" s="23">
        <v>103.3929926759843</v>
      </c>
      <c r="C305" s="23">
        <v>124.07347517161547</v>
      </c>
      <c r="D305" s="23"/>
      <c r="E305" s="30">
        <f t="shared" si="12"/>
        <v>0</v>
      </c>
      <c r="F305" s="30">
        <f t="shared" si="13"/>
        <v>1</v>
      </c>
      <c r="G305" s="42">
        <f t="shared" si="14"/>
        <v>20.680482495631168</v>
      </c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</row>
    <row r="306" spans="1:30" ht="16" thickBot="1">
      <c r="A306" s="23">
        <v>299</v>
      </c>
      <c r="B306" s="23">
        <v>116.80533516684214</v>
      </c>
      <c r="C306" s="23">
        <v>155.16793640143837</v>
      </c>
      <c r="D306" s="23"/>
      <c r="E306" s="30">
        <f t="shared" si="12"/>
        <v>0</v>
      </c>
      <c r="F306" s="30">
        <f t="shared" si="13"/>
        <v>1</v>
      </c>
      <c r="G306" s="42">
        <f t="shared" si="14"/>
        <v>38.362601234596227</v>
      </c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</row>
    <row r="307" spans="1:30" ht="16" thickBot="1">
      <c r="A307" s="23">
        <v>300</v>
      </c>
      <c r="B307" s="23">
        <v>133.65654507105822</v>
      </c>
      <c r="C307" s="23">
        <v>126.10116965724835</v>
      </c>
      <c r="D307" s="23"/>
      <c r="E307" s="30">
        <f t="shared" si="12"/>
        <v>1</v>
      </c>
      <c r="F307" s="30">
        <f t="shared" si="13"/>
        <v>0</v>
      </c>
      <c r="G307" s="42">
        <f t="shared" si="14"/>
        <v>7.5553754138098697</v>
      </c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</row>
    <row r="308" spans="1:30" ht="16" thickBot="1">
      <c r="A308" s="23">
        <v>301</v>
      </c>
      <c r="B308" s="23">
        <v>125.57733982720491</v>
      </c>
      <c r="C308" s="23">
        <v>112.29016380153817</v>
      </c>
      <c r="D308" s="23"/>
      <c r="E308" s="30">
        <f t="shared" si="12"/>
        <v>1</v>
      </c>
      <c r="F308" s="30">
        <f t="shared" si="13"/>
        <v>0</v>
      </c>
      <c r="G308" s="42">
        <f t="shared" si="14"/>
        <v>13.287176025666739</v>
      </c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</row>
    <row r="309" spans="1:30" ht="16" thickBot="1">
      <c r="A309" s="23">
        <v>302</v>
      </c>
      <c r="B309" s="23">
        <v>117.94321189487043</v>
      </c>
      <c r="C309" s="23">
        <v>119.85280688961865</v>
      </c>
      <c r="D309" s="23"/>
      <c r="E309" s="30">
        <f t="shared" si="12"/>
        <v>0</v>
      </c>
      <c r="F309" s="30">
        <f t="shared" si="13"/>
        <v>1</v>
      </c>
      <c r="G309" s="42">
        <f t="shared" si="14"/>
        <v>1.9095949947482183</v>
      </c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</row>
    <row r="310" spans="1:30" ht="16" thickBot="1">
      <c r="A310" s="23">
        <v>303</v>
      </c>
      <c r="B310" s="23">
        <v>106.78340891859315</v>
      </c>
      <c r="C310" s="23">
        <v>98.799739435158173</v>
      </c>
      <c r="D310" s="23"/>
      <c r="E310" s="30">
        <f t="shared" si="12"/>
        <v>1</v>
      </c>
      <c r="F310" s="30">
        <f t="shared" si="13"/>
        <v>0</v>
      </c>
      <c r="G310" s="42">
        <f t="shared" si="14"/>
        <v>7.98366948343498</v>
      </c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</row>
    <row r="311" spans="1:30" ht="16" thickBot="1">
      <c r="A311" s="23">
        <v>304</v>
      </c>
      <c r="B311" s="23">
        <v>114.75801514960098</v>
      </c>
      <c r="C311" s="23">
        <v>134.07778201965158</v>
      </c>
      <c r="D311" s="23"/>
      <c r="E311" s="30">
        <f t="shared" si="12"/>
        <v>0</v>
      </c>
      <c r="F311" s="30">
        <f t="shared" si="13"/>
        <v>1</v>
      </c>
      <c r="G311" s="42">
        <f t="shared" si="14"/>
        <v>19.3197668700506</v>
      </c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</row>
    <row r="312" spans="1:30" ht="16" thickBot="1">
      <c r="A312" s="23">
        <v>305</v>
      </c>
      <c r="B312" s="23">
        <v>104.64968086399969</v>
      </c>
      <c r="C312" s="23">
        <v>96.246281718405498</v>
      </c>
      <c r="D312" s="23"/>
      <c r="E312" s="30">
        <f t="shared" si="12"/>
        <v>1</v>
      </c>
      <c r="F312" s="30">
        <f t="shared" si="13"/>
        <v>0</v>
      </c>
      <c r="G312" s="42">
        <f t="shared" si="14"/>
        <v>8.403399145594193</v>
      </c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</row>
    <row r="313" spans="1:30" ht="16" thickBot="1">
      <c r="A313" s="23">
        <v>306</v>
      </c>
      <c r="B313" s="23">
        <v>143.71562090418234</v>
      </c>
      <c r="C313" s="23">
        <v>127.26060500543733</v>
      </c>
      <c r="D313" s="23"/>
      <c r="E313" s="30">
        <f t="shared" si="12"/>
        <v>1</v>
      </c>
      <c r="F313" s="30">
        <f t="shared" si="13"/>
        <v>0</v>
      </c>
      <c r="G313" s="42">
        <f t="shared" si="14"/>
        <v>16.455015898745017</v>
      </c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</row>
    <row r="314" spans="1:30" ht="16" thickBot="1">
      <c r="A314" s="23">
        <v>307</v>
      </c>
      <c r="B314" s="23">
        <v>105.75565282796676</v>
      </c>
      <c r="C314" s="23">
        <v>114.38982365338363</v>
      </c>
      <c r="D314" s="23"/>
      <c r="E314" s="30">
        <f t="shared" si="12"/>
        <v>0</v>
      </c>
      <c r="F314" s="30">
        <f t="shared" si="13"/>
        <v>1</v>
      </c>
      <c r="G314" s="42">
        <f t="shared" si="14"/>
        <v>8.6341708254168736</v>
      </c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</row>
    <row r="315" spans="1:30" ht="16" thickBot="1">
      <c r="A315" s="23">
        <v>308</v>
      </c>
      <c r="B315" s="23">
        <v>76.214129235692752</v>
      </c>
      <c r="C315" s="23">
        <v>100.41657289701774</v>
      </c>
      <c r="D315" s="23"/>
      <c r="E315" s="30">
        <f t="shared" si="12"/>
        <v>0</v>
      </c>
      <c r="F315" s="30">
        <f t="shared" si="13"/>
        <v>1</v>
      </c>
      <c r="G315" s="42">
        <f t="shared" si="14"/>
        <v>24.202443661324992</v>
      </c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</row>
    <row r="316" spans="1:30" ht="16" thickBot="1">
      <c r="A316" s="23">
        <v>309</v>
      </c>
      <c r="B316" s="23">
        <v>102.65629105099458</v>
      </c>
      <c r="C316" s="23">
        <v>94.341538963313297</v>
      </c>
      <c r="D316" s="23"/>
      <c r="E316" s="30">
        <f t="shared" si="12"/>
        <v>1</v>
      </c>
      <c r="F316" s="30">
        <f t="shared" si="13"/>
        <v>0</v>
      </c>
      <c r="G316" s="42">
        <f t="shared" si="14"/>
        <v>8.3147520876812848</v>
      </c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</row>
    <row r="317" spans="1:30" ht="16" thickBot="1">
      <c r="A317" s="23">
        <v>310</v>
      </c>
      <c r="B317" s="23">
        <v>113.68185160102179</v>
      </c>
      <c r="C317" s="23">
        <v>107.08516604859896</v>
      </c>
      <c r="D317" s="23"/>
      <c r="E317" s="30">
        <f t="shared" si="12"/>
        <v>1</v>
      </c>
      <c r="F317" s="30">
        <f t="shared" si="13"/>
        <v>0</v>
      </c>
      <c r="G317" s="42">
        <f t="shared" si="14"/>
        <v>6.5966855524228265</v>
      </c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</row>
    <row r="318" spans="1:30" ht="16" thickBot="1">
      <c r="A318" s="23">
        <v>311</v>
      </c>
      <c r="B318" s="23">
        <v>118.65422205359326</v>
      </c>
      <c r="C318" s="23">
        <v>107.25190316590259</v>
      </c>
      <c r="D318" s="23"/>
      <c r="E318" s="30">
        <f t="shared" si="12"/>
        <v>1</v>
      </c>
      <c r="F318" s="30">
        <f t="shared" si="13"/>
        <v>0</v>
      </c>
      <c r="G318" s="42">
        <f t="shared" si="14"/>
        <v>11.402318887690669</v>
      </c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</row>
    <row r="319" spans="1:30" ht="16" thickBot="1">
      <c r="A319" s="23">
        <v>312</v>
      </c>
      <c r="B319" s="23">
        <v>96.342488959827705</v>
      </c>
      <c r="C319" s="23">
        <v>115.61473151394898</v>
      </c>
      <c r="D319" s="23"/>
      <c r="E319" s="30">
        <f t="shared" si="12"/>
        <v>0</v>
      </c>
      <c r="F319" s="30">
        <f t="shared" si="13"/>
        <v>1</v>
      </c>
      <c r="G319" s="42">
        <f t="shared" si="14"/>
        <v>19.272242554121277</v>
      </c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</row>
    <row r="320" spans="1:30" ht="16" thickBot="1">
      <c r="A320" s="23">
        <v>313</v>
      </c>
      <c r="B320" s="23">
        <v>104.57275131349138</v>
      </c>
      <c r="C320" s="23">
        <v>118.96260661126894</v>
      </c>
      <c r="D320" s="23"/>
      <c r="E320" s="30">
        <f t="shared" si="12"/>
        <v>0</v>
      </c>
      <c r="F320" s="30">
        <f t="shared" si="13"/>
        <v>1</v>
      </c>
      <c r="G320" s="42">
        <f t="shared" si="14"/>
        <v>14.389855297777558</v>
      </c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</row>
    <row r="321" spans="1:30" ht="16" thickBot="1">
      <c r="A321" s="23">
        <v>314</v>
      </c>
      <c r="B321" s="23">
        <v>98.446935887303837</v>
      </c>
      <c r="C321" s="23">
        <v>103.31278869504708</v>
      </c>
      <c r="D321" s="23"/>
      <c r="E321" s="30">
        <f t="shared" si="12"/>
        <v>0</v>
      </c>
      <c r="F321" s="30">
        <f t="shared" si="13"/>
        <v>1</v>
      </c>
      <c r="G321" s="42">
        <f t="shared" si="14"/>
        <v>4.8658528077432379</v>
      </c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</row>
    <row r="322" spans="1:30" ht="16" thickBot="1">
      <c r="A322" s="23">
        <v>315</v>
      </c>
      <c r="B322" s="23">
        <v>126.93730565391036</v>
      </c>
      <c r="C322" s="23">
        <v>113.55150717951261</v>
      </c>
      <c r="D322" s="23"/>
      <c r="E322" s="30">
        <f t="shared" si="12"/>
        <v>1</v>
      </c>
      <c r="F322" s="30">
        <f t="shared" si="13"/>
        <v>0</v>
      </c>
      <c r="G322" s="42">
        <f t="shared" si="14"/>
        <v>13.385798474397745</v>
      </c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</row>
    <row r="323" spans="1:30" ht="16" thickBot="1">
      <c r="A323" s="23">
        <v>316</v>
      </c>
      <c r="B323" s="23">
        <v>128.16262014826344</v>
      </c>
      <c r="C323" s="23">
        <v>123.10388804252825</v>
      </c>
      <c r="D323" s="23"/>
      <c r="E323" s="30">
        <f t="shared" si="12"/>
        <v>1</v>
      </c>
      <c r="F323" s="30">
        <f t="shared" si="13"/>
        <v>0</v>
      </c>
      <c r="G323" s="42">
        <f t="shared" si="14"/>
        <v>5.0587321057351886</v>
      </c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</row>
    <row r="324" spans="1:30" ht="16" thickBot="1">
      <c r="A324" s="23">
        <v>317</v>
      </c>
      <c r="B324" s="23">
        <v>125.29837991206733</v>
      </c>
      <c r="C324" s="23">
        <v>131.73853007153298</v>
      </c>
      <c r="D324" s="23"/>
      <c r="E324" s="30">
        <f t="shared" si="12"/>
        <v>0</v>
      </c>
      <c r="F324" s="30">
        <f t="shared" si="13"/>
        <v>1</v>
      </c>
      <c r="G324" s="42">
        <f t="shared" si="14"/>
        <v>6.4401501594656452</v>
      </c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</row>
    <row r="325" spans="1:30" ht="16" thickBot="1">
      <c r="A325" s="23">
        <v>318</v>
      </c>
      <c r="B325" s="23">
        <v>111.67329014767073</v>
      </c>
      <c r="C325" s="23">
        <v>124.07761059481487</v>
      </c>
      <c r="D325" s="23"/>
      <c r="E325" s="30">
        <f t="shared" si="12"/>
        <v>0</v>
      </c>
      <c r="F325" s="30">
        <f t="shared" si="13"/>
        <v>1</v>
      </c>
      <c r="G325" s="42">
        <f t="shared" si="14"/>
        <v>12.404320447144144</v>
      </c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</row>
    <row r="326" spans="1:30" ht="16" thickBot="1">
      <c r="A326" s="23">
        <v>319</v>
      </c>
      <c r="B326" s="23">
        <v>114.40234952515773</v>
      </c>
      <c r="C326" s="23">
        <v>120.3915261246006</v>
      </c>
      <c r="D326" s="23"/>
      <c r="E326" s="30">
        <f t="shared" si="12"/>
        <v>0</v>
      </c>
      <c r="F326" s="30">
        <f t="shared" si="13"/>
        <v>1</v>
      </c>
      <c r="G326" s="42">
        <f t="shared" si="14"/>
        <v>5.989176599442871</v>
      </c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</row>
    <row r="327" spans="1:30" ht="16" thickBot="1">
      <c r="A327" s="23">
        <v>320</v>
      </c>
      <c r="B327" s="23">
        <v>86.812526427376952</v>
      </c>
      <c r="C327" s="23">
        <v>98.827189077653486</v>
      </c>
      <c r="D327" s="23"/>
      <c r="E327" s="30">
        <f t="shared" si="12"/>
        <v>0</v>
      </c>
      <c r="F327" s="30">
        <f t="shared" si="13"/>
        <v>1</v>
      </c>
      <c r="G327" s="42">
        <f t="shared" si="14"/>
        <v>12.014662650276534</v>
      </c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</row>
    <row r="328" spans="1:30" ht="16" thickBot="1">
      <c r="A328" s="23">
        <v>321</v>
      </c>
      <c r="B328" s="23">
        <v>108.89643985456958</v>
      </c>
      <c r="C328" s="23">
        <v>92.878797288429908</v>
      </c>
      <c r="D328" s="23"/>
      <c r="E328" s="30">
        <f t="shared" ref="E328:E391" si="15">IF(B328&gt;C328, 1, 0)</f>
        <v>1</v>
      </c>
      <c r="F328" s="30">
        <f t="shared" ref="F328:F391" si="16">IF(B328&lt;C328, 1, 0)</f>
        <v>0</v>
      </c>
      <c r="G328" s="42">
        <f t="shared" ref="G328:G391" si="17">IF(B328&gt;C328,B328-C328,C328-B328)</f>
        <v>16.017642566139671</v>
      </c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</row>
    <row r="329" spans="1:30" ht="16" thickBot="1">
      <c r="A329" s="23">
        <v>322</v>
      </c>
      <c r="B329" s="23">
        <v>117.25890692722855</v>
      </c>
      <c r="C329" s="23">
        <v>99.076996413863512</v>
      </c>
      <c r="D329" s="23"/>
      <c r="E329" s="30">
        <f t="shared" si="15"/>
        <v>1</v>
      </c>
      <c r="F329" s="30">
        <f t="shared" si="16"/>
        <v>0</v>
      </c>
      <c r="G329" s="42">
        <f t="shared" si="17"/>
        <v>18.18191051336504</v>
      </c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</row>
    <row r="330" spans="1:30" ht="16" thickBot="1">
      <c r="A330" s="23">
        <v>323</v>
      </c>
      <c r="B330" s="23">
        <v>93.525143122619085</v>
      </c>
      <c r="C330" s="23">
        <v>80.350478272728253</v>
      </c>
      <c r="D330" s="23"/>
      <c r="E330" s="30">
        <f t="shared" si="15"/>
        <v>1</v>
      </c>
      <c r="F330" s="30">
        <f t="shared" si="16"/>
        <v>0</v>
      </c>
      <c r="G330" s="42">
        <f t="shared" si="17"/>
        <v>13.174664849890831</v>
      </c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</row>
    <row r="331" spans="1:30" ht="16" thickBot="1">
      <c r="A331" s="23">
        <v>324</v>
      </c>
      <c r="B331" s="23">
        <v>116.35913701170308</v>
      </c>
      <c r="C331" s="23">
        <v>109.34821591753469</v>
      </c>
      <c r="D331" s="23"/>
      <c r="E331" s="30">
        <f t="shared" si="15"/>
        <v>1</v>
      </c>
      <c r="F331" s="30">
        <f t="shared" si="16"/>
        <v>0</v>
      </c>
      <c r="G331" s="42">
        <f t="shared" si="17"/>
        <v>7.0109210941683955</v>
      </c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</row>
    <row r="332" spans="1:30" ht="16" thickBot="1">
      <c r="A332" s="23">
        <v>325</v>
      </c>
      <c r="B332" s="23">
        <v>139.79881331979158</v>
      </c>
      <c r="C332" s="23">
        <v>131.91303692304834</v>
      </c>
      <c r="D332" s="23"/>
      <c r="E332" s="30">
        <f t="shared" si="15"/>
        <v>1</v>
      </c>
      <c r="F332" s="30">
        <f t="shared" si="16"/>
        <v>0</v>
      </c>
      <c r="G332" s="42">
        <f t="shared" si="17"/>
        <v>7.885776396743239</v>
      </c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</row>
    <row r="333" spans="1:30" ht="16" thickBot="1">
      <c r="A333" s="23">
        <v>326</v>
      </c>
      <c r="B333" s="23">
        <v>91.478872137297003</v>
      </c>
      <c r="C333" s="23">
        <v>122.74146373108054</v>
      </c>
      <c r="D333" s="23"/>
      <c r="E333" s="30">
        <f t="shared" si="15"/>
        <v>0</v>
      </c>
      <c r="F333" s="30">
        <f t="shared" si="16"/>
        <v>1</v>
      </c>
      <c r="G333" s="42">
        <f t="shared" si="17"/>
        <v>31.26259159378354</v>
      </c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</row>
    <row r="334" spans="1:30" ht="16" thickBot="1">
      <c r="A334" s="23">
        <v>327</v>
      </c>
      <c r="B334" s="23">
        <v>89.670253288123092</v>
      </c>
      <c r="C334" s="23">
        <v>111.00274378521992</v>
      </c>
      <c r="D334" s="23"/>
      <c r="E334" s="30">
        <f t="shared" si="15"/>
        <v>0</v>
      </c>
      <c r="F334" s="30">
        <f t="shared" si="16"/>
        <v>1</v>
      </c>
      <c r="G334" s="42">
        <f t="shared" si="17"/>
        <v>21.332490497096828</v>
      </c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</row>
    <row r="335" spans="1:30" ht="16" thickBot="1">
      <c r="A335" s="23">
        <v>328</v>
      </c>
      <c r="B335" s="23">
        <v>132.77948890169549</v>
      </c>
      <c r="C335" s="23">
        <v>90.629769327050553</v>
      </c>
      <c r="D335" s="23"/>
      <c r="E335" s="30">
        <f t="shared" si="15"/>
        <v>1</v>
      </c>
      <c r="F335" s="30">
        <f t="shared" si="16"/>
        <v>0</v>
      </c>
      <c r="G335" s="42">
        <f t="shared" si="17"/>
        <v>42.149719574644934</v>
      </c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</row>
    <row r="336" spans="1:30" ht="16" thickBot="1">
      <c r="A336" s="23">
        <v>329</v>
      </c>
      <c r="B336" s="23">
        <v>125.46030905647986</v>
      </c>
      <c r="C336" s="23">
        <v>116.83890229135586</v>
      </c>
      <c r="D336" s="23"/>
      <c r="E336" s="30">
        <f t="shared" si="15"/>
        <v>1</v>
      </c>
      <c r="F336" s="30">
        <f t="shared" si="16"/>
        <v>0</v>
      </c>
      <c r="G336" s="42">
        <f t="shared" si="17"/>
        <v>8.621406765123993</v>
      </c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</row>
    <row r="337" spans="1:30" ht="16" thickBot="1">
      <c r="A337" s="23">
        <v>330</v>
      </c>
      <c r="B337" s="23">
        <v>122.68746221008095</v>
      </c>
      <c r="C337" s="23">
        <v>125.29697663319297</v>
      </c>
      <c r="D337" s="23"/>
      <c r="E337" s="30">
        <f t="shared" si="15"/>
        <v>0</v>
      </c>
      <c r="F337" s="30">
        <f t="shared" si="16"/>
        <v>1</v>
      </c>
      <c r="G337" s="42">
        <f t="shared" si="17"/>
        <v>2.6095144231120173</v>
      </c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</row>
    <row r="338" spans="1:30" ht="16" thickBot="1">
      <c r="A338" s="23">
        <v>331</v>
      </c>
      <c r="B338" s="23">
        <v>116.57626661595569</v>
      </c>
      <c r="C338" s="23">
        <v>98.082794514277438</v>
      </c>
      <c r="D338" s="23"/>
      <c r="E338" s="30">
        <f t="shared" si="15"/>
        <v>1</v>
      </c>
      <c r="F338" s="30">
        <f t="shared" si="16"/>
        <v>0</v>
      </c>
      <c r="G338" s="42">
        <f t="shared" si="17"/>
        <v>18.49347210167825</v>
      </c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</row>
    <row r="339" spans="1:30" ht="16" thickBot="1">
      <c r="A339" s="23">
        <v>332</v>
      </c>
      <c r="B339" s="23">
        <v>108.71625176152077</v>
      </c>
      <c r="C339" s="23">
        <v>134.7372634441777</v>
      </c>
      <c r="D339" s="23"/>
      <c r="E339" s="30">
        <f t="shared" si="15"/>
        <v>0</v>
      </c>
      <c r="F339" s="30">
        <f t="shared" si="16"/>
        <v>1</v>
      </c>
      <c r="G339" s="42">
        <f t="shared" si="17"/>
        <v>26.021011682656933</v>
      </c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</row>
    <row r="340" spans="1:30" ht="16" thickBot="1">
      <c r="A340" s="23">
        <v>333</v>
      </c>
      <c r="B340" s="23">
        <v>102.36043822932699</v>
      </c>
      <c r="C340" s="23">
        <v>108.5329703702817</v>
      </c>
      <c r="D340" s="23"/>
      <c r="E340" s="30">
        <f t="shared" si="15"/>
        <v>0</v>
      </c>
      <c r="F340" s="30">
        <f t="shared" si="16"/>
        <v>1</v>
      </c>
      <c r="G340" s="42">
        <f t="shared" si="17"/>
        <v>6.1725321409547149</v>
      </c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</row>
    <row r="341" spans="1:30" ht="16" thickBot="1">
      <c r="A341" s="23">
        <v>334</v>
      </c>
      <c r="B341" s="23">
        <v>94.413729267513617</v>
      </c>
      <c r="C341" s="23">
        <v>109.47635291371229</v>
      </c>
      <c r="D341" s="23"/>
      <c r="E341" s="30">
        <f t="shared" si="15"/>
        <v>0</v>
      </c>
      <c r="F341" s="30">
        <f t="shared" si="16"/>
        <v>1</v>
      </c>
      <c r="G341" s="42">
        <f t="shared" si="17"/>
        <v>15.062623646198674</v>
      </c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</row>
    <row r="342" spans="1:30" ht="16" thickBot="1">
      <c r="A342" s="23">
        <v>335</v>
      </c>
      <c r="B342" s="23">
        <v>122.66117549335567</v>
      </c>
      <c r="C342" s="23">
        <v>102.2643258647626</v>
      </c>
      <c r="D342" s="23"/>
      <c r="E342" s="30">
        <f t="shared" si="15"/>
        <v>1</v>
      </c>
      <c r="F342" s="30">
        <f t="shared" si="16"/>
        <v>0</v>
      </c>
      <c r="G342" s="42">
        <f t="shared" si="17"/>
        <v>20.396849628593074</v>
      </c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</row>
    <row r="343" spans="1:30" ht="16" thickBot="1">
      <c r="A343" s="23">
        <v>336</v>
      </c>
      <c r="B343" s="23">
        <v>131.03184730337543</v>
      </c>
      <c r="C343" s="23">
        <v>141.60590739089568</v>
      </c>
      <c r="D343" s="23"/>
      <c r="E343" s="30">
        <f t="shared" si="15"/>
        <v>0</v>
      </c>
      <c r="F343" s="30">
        <f t="shared" si="16"/>
        <v>1</v>
      </c>
      <c r="G343" s="42">
        <f t="shared" si="17"/>
        <v>10.574060087520252</v>
      </c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</row>
    <row r="344" spans="1:30" ht="16" thickBot="1">
      <c r="A344" s="23">
        <v>337</v>
      </c>
      <c r="B344" s="23">
        <v>109.56650644712319</v>
      </c>
      <c r="C344" s="23">
        <v>145.4174019161801</v>
      </c>
      <c r="D344" s="23"/>
      <c r="E344" s="30">
        <f t="shared" si="15"/>
        <v>0</v>
      </c>
      <c r="F344" s="30">
        <f t="shared" si="16"/>
        <v>1</v>
      </c>
      <c r="G344" s="42">
        <f t="shared" si="17"/>
        <v>35.850895469056908</v>
      </c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</row>
    <row r="345" spans="1:30" ht="16" thickBot="1">
      <c r="A345" s="23">
        <v>338</v>
      </c>
      <c r="B345" s="23">
        <v>120.60558674079505</v>
      </c>
      <c r="C345" s="23">
        <v>119.09824527942469</v>
      </c>
      <c r="D345" s="23"/>
      <c r="E345" s="30">
        <f t="shared" si="15"/>
        <v>1</v>
      </c>
      <c r="F345" s="30">
        <f t="shared" si="16"/>
        <v>0</v>
      </c>
      <c r="G345" s="42">
        <f t="shared" si="17"/>
        <v>1.5073414613703591</v>
      </c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</row>
    <row r="346" spans="1:30" ht="16" thickBot="1">
      <c r="A346" s="23">
        <v>339</v>
      </c>
      <c r="B346" s="23">
        <v>117.81171362808288</v>
      </c>
      <c r="C346" s="23">
        <v>99.644629794175771</v>
      </c>
      <c r="D346" s="23"/>
      <c r="E346" s="30">
        <f t="shared" si="15"/>
        <v>1</v>
      </c>
      <c r="F346" s="30">
        <f t="shared" si="16"/>
        <v>0</v>
      </c>
      <c r="G346" s="42">
        <f t="shared" si="17"/>
        <v>18.167083833907114</v>
      </c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</row>
    <row r="347" spans="1:30" ht="16" thickBot="1">
      <c r="A347" s="23">
        <v>340</v>
      </c>
      <c r="B347" s="23">
        <v>102.05769149363495</v>
      </c>
      <c r="C347" s="23">
        <v>107.40995796477701</v>
      </c>
      <c r="D347" s="23"/>
      <c r="E347" s="30">
        <f t="shared" si="15"/>
        <v>0</v>
      </c>
      <c r="F347" s="30">
        <f t="shared" si="16"/>
        <v>1</v>
      </c>
      <c r="G347" s="42">
        <f t="shared" si="17"/>
        <v>5.3522664711420589</v>
      </c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</row>
    <row r="348" spans="1:30" ht="16" thickBot="1">
      <c r="A348" s="23">
        <v>341</v>
      </c>
      <c r="B348" s="23">
        <v>86.235034942083715</v>
      </c>
      <c r="C348" s="23">
        <v>113.17890807021345</v>
      </c>
      <c r="D348" s="23"/>
      <c r="E348" s="30">
        <f t="shared" si="15"/>
        <v>0</v>
      </c>
      <c r="F348" s="30">
        <f t="shared" si="16"/>
        <v>1</v>
      </c>
      <c r="G348" s="42">
        <f t="shared" si="17"/>
        <v>26.943873128129738</v>
      </c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</row>
    <row r="349" spans="1:30" ht="16" thickBot="1">
      <c r="A349" s="23">
        <v>342</v>
      </c>
      <c r="B349" s="23">
        <v>123.7420951254193</v>
      </c>
      <c r="C349" s="23">
        <v>131.00272404633924</v>
      </c>
      <c r="D349" s="23"/>
      <c r="E349" s="30">
        <f t="shared" si="15"/>
        <v>0</v>
      </c>
      <c r="F349" s="30">
        <f t="shared" si="16"/>
        <v>1</v>
      </c>
      <c r="G349" s="42">
        <f t="shared" si="17"/>
        <v>7.2606289209199417</v>
      </c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</row>
    <row r="350" spans="1:30" ht="16" thickBot="1">
      <c r="A350" s="23">
        <v>343</v>
      </c>
      <c r="B350" s="23">
        <v>104.27176874588034</v>
      </c>
      <c r="C350" s="23">
        <v>101.27290144507211</v>
      </c>
      <c r="D350" s="23"/>
      <c r="E350" s="30">
        <f t="shared" si="15"/>
        <v>1</v>
      </c>
      <c r="F350" s="30">
        <f t="shared" si="16"/>
        <v>0</v>
      </c>
      <c r="G350" s="42">
        <f t="shared" si="17"/>
        <v>2.9988673008082287</v>
      </c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</row>
    <row r="351" spans="1:30" ht="16" thickBot="1">
      <c r="A351" s="23">
        <v>344</v>
      </c>
      <c r="B351" s="23">
        <v>114.02510223422883</v>
      </c>
      <c r="C351" s="23">
        <v>110.30407181531179</v>
      </c>
      <c r="D351" s="23"/>
      <c r="E351" s="30">
        <f t="shared" si="15"/>
        <v>1</v>
      </c>
      <c r="F351" s="30">
        <f t="shared" si="16"/>
        <v>0</v>
      </c>
      <c r="G351" s="42">
        <f t="shared" si="17"/>
        <v>3.7210304189170387</v>
      </c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</row>
    <row r="352" spans="1:30" ht="16" thickBot="1">
      <c r="A352" s="23">
        <v>345</v>
      </c>
      <c r="B352" s="23">
        <v>125.92873509945279</v>
      </c>
      <c r="C352" s="23">
        <v>92.320738317082061</v>
      </c>
      <c r="D352" s="23"/>
      <c r="E352" s="30">
        <f t="shared" si="15"/>
        <v>1</v>
      </c>
      <c r="F352" s="30">
        <f t="shared" si="16"/>
        <v>0</v>
      </c>
      <c r="G352" s="42">
        <f t="shared" si="17"/>
        <v>33.607996782370734</v>
      </c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</row>
    <row r="353" spans="1:30" ht="16" thickBot="1">
      <c r="A353" s="23">
        <v>346</v>
      </c>
      <c r="B353" s="23">
        <v>111.1668211017663</v>
      </c>
      <c r="C353" s="23">
        <v>127.62236272520295</v>
      </c>
      <c r="D353" s="23"/>
      <c r="E353" s="30">
        <f t="shared" si="15"/>
        <v>0</v>
      </c>
      <c r="F353" s="30">
        <f t="shared" si="16"/>
        <v>1</v>
      </c>
      <c r="G353" s="42">
        <f t="shared" si="17"/>
        <v>16.455541623436645</v>
      </c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</row>
    <row r="354" spans="1:30" ht="16" thickBot="1">
      <c r="A354" s="23">
        <v>347</v>
      </c>
      <c r="B354" s="23">
        <v>110.37918402929061</v>
      </c>
      <c r="C354" s="23">
        <v>133.76560446765956</v>
      </c>
      <c r="D354" s="23"/>
      <c r="E354" s="30">
        <f t="shared" si="15"/>
        <v>0</v>
      </c>
      <c r="F354" s="30">
        <f t="shared" si="16"/>
        <v>1</v>
      </c>
      <c r="G354" s="42">
        <f t="shared" si="17"/>
        <v>23.386420438368944</v>
      </c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</row>
    <row r="355" spans="1:30" ht="16" thickBot="1">
      <c r="A355" s="23">
        <v>348</v>
      </c>
      <c r="B355" s="23">
        <v>111.85955508010065</v>
      </c>
      <c r="C355" s="23">
        <v>110.16174392795087</v>
      </c>
      <c r="D355" s="23"/>
      <c r="E355" s="30">
        <f t="shared" si="15"/>
        <v>1</v>
      </c>
      <c r="F355" s="30">
        <f t="shared" si="16"/>
        <v>0</v>
      </c>
      <c r="G355" s="42">
        <f t="shared" si="17"/>
        <v>1.6978111521497823</v>
      </c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</row>
    <row r="356" spans="1:30" ht="16" thickBot="1">
      <c r="A356" s="23">
        <v>349</v>
      </c>
      <c r="B356" s="23">
        <v>96.040552483653357</v>
      </c>
      <c r="C356" s="23">
        <v>104.52209549213359</v>
      </c>
      <c r="D356" s="23"/>
      <c r="E356" s="30">
        <f t="shared" si="15"/>
        <v>0</v>
      </c>
      <c r="F356" s="30">
        <f t="shared" si="16"/>
        <v>1</v>
      </c>
      <c r="G356" s="42">
        <f t="shared" si="17"/>
        <v>8.4815430084802301</v>
      </c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</row>
    <row r="357" spans="1:30" ht="16" thickBot="1">
      <c r="A357" s="23">
        <v>350</v>
      </c>
      <c r="B357" s="23">
        <v>135.52776807026524</v>
      </c>
      <c r="C357" s="23">
        <v>104.36946123175309</v>
      </c>
      <c r="D357" s="23"/>
      <c r="E357" s="30">
        <f t="shared" si="15"/>
        <v>1</v>
      </c>
      <c r="F357" s="30">
        <f t="shared" si="16"/>
        <v>0</v>
      </c>
      <c r="G357" s="42">
        <f t="shared" si="17"/>
        <v>31.158306838512146</v>
      </c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</row>
    <row r="358" spans="1:30" ht="16" thickBot="1">
      <c r="A358" s="23">
        <v>351</v>
      </c>
      <c r="B358" s="23">
        <v>130.46891845104093</v>
      </c>
      <c r="C358" s="23">
        <v>90.810827775086395</v>
      </c>
      <c r="D358" s="23"/>
      <c r="E358" s="30">
        <f t="shared" si="15"/>
        <v>1</v>
      </c>
      <c r="F358" s="30">
        <f t="shared" si="16"/>
        <v>0</v>
      </c>
      <c r="G358" s="42">
        <f t="shared" si="17"/>
        <v>39.65809067595454</v>
      </c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</row>
    <row r="359" spans="1:30" ht="16" thickBot="1">
      <c r="A359" s="23">
        <v>352</v>
      </c>
      <c r="B359" s="23">
        <v>151.94999257682869</v>
      </c>
      <c r="C359" s="23">
        <v>126.77037216838119</v>
      </c>
      <c r="D359" s="23"/>
      <c r="E359" s="30">
        <f t="shared" si="15"/>
        <v>1</v>
      </c>
      <c r="F359" s="30">
        <f t="shared" si="16"/>
        <v>0</v>
      </c>
      <c r="G359" s="42">
        <f t="shared" si="17"/>
        <v>25.179620408447505</v>
      </c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</row>
    <row r="360" spans="1:30" ht="16" thickBot="1">
      <c r="A360" s="23">
        <v>353</v>
      </c>
      <c r="B360" s="23">
        <v>134.96087885040626</v>
      </c>
      <c r="C360" s="23">
        <v>144.82315089820801</v>
      </c>
      <c r="D360" s="23"/>
      <c r="E360" s="30">
        <f t="shared" si="15"/>
        <v>0</v>
      </c>
      <c r="F360" s="30">
        <f t="shared" si="16"/>
        <v>1</v>
      </c>
      <c r="G360" s="42">
        <f t="shared" si="17"/>
        <v>9.8622720478017527</v>
      </c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</row>
    <row r="361" spans="1:30" ht="16" thickBot="1">
      <c r="A361" s="23">
        <v>354</v>
      </c>
      <c r="B361" s="23">
        <v>61.455898340632565</v>
      </c>
      <c r="C361" s="23">
        <v>120.6057495676742</v>
      </c>
      <c r="D361" s="23"/>
      <c r="E361" s="30">
        <f t="shared" si="15"/>
        <v>0</v>
      </c>
      <c r="F361" s="30">
        <f t="shared" si="16"/>
        <v>1</v>
      </c>
      <c r="G361" s="42">
        <f t="shared" si="17"/>
        <v>59.14985122704163</v>
      </c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</row>
    <row r="362" spans="1:30" ht="16" thickBot="1">
      <c r="A362" s="23">
        <v>355</v>
      </c>
      <c r="B362" s="23">
        <v>92.373774785244706</v>
      </c>
      <c r="C362" s="23">
        <v>110.42408202583209</v>
      </c>
      <c r="D362" s="23"/>
      <c r="E362" s="30">
        <f t="shared" si="15"/>
        <v>0</v>
      </c>
      <c r="F362" s="30">
        <f t="shared" si="16"/>
        <v>1</v>
      </c>
      <c r="G362" s="42">
        <f t="shared" si="17"/>
        <v>18.050307240587387</v>
      </c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</row>
    <row r="363" spans="1:30" ht="16" thickBot="1">
      <c r="A363" s="23">
        <v>356</v>
      </c>
      <c r="B363" s="23">
        <v>117.1015586816788</v>
      </c>
      <c r="C363" s="23">
        <v>89.763042798811199</v>
      </c>
      <c r="D363" s="23"/>
      <c r="E363" s="30">
        <f t="shared" si="15"/>
        <v>1</v>
      </c>
      <c r="F363" s="30">
        <f t="shared" si="16"/>
        <v>0</v>
      </c>
      <c r="G363" s="42">
        <f t="shared" si="17"/>
        <v>27.338515882867597</v>
      </c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</row>
    <row r="364" spans="1:30" ht="16" thickBot="1">
      <c r="A364" s="23">
        <v>357</v>
      </c>
      <c r="B364" s="23">
        <v>126.33327750271428</v>
      </c>
      <c r="C364" s="23">
        <v>92.13905238103932</v>
      </c>
      <c r="D364" s="23"/>
      <c r="E364" s="30">
        <f t="shared" si="15"/>
        <v>1</v>
      </c>
      <c r="F364" s="30">
        <f t="shared" si="16"/>
        <v>0</v>
      </c>
      <c r="G364" s="42">
        <f t="shared" si="17"/>
        <v>34.194225121674961</v>
      </c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</row>
    <row r="365" spans="1:30" ht="16" thickBot="1">
      <c r="A365" s="23">
        <v>358</v>
      </c>
      <c r="B365" s="23">
        <v>89.4056754189629</v>
      </c>
      <c r="C365" s="23">
        <v>110.16705391058173</v>
      </c>
      <c r="D365" s="23"/>
      <c r="E365" s="30">
        <f t="shared" si="15"/>
        <v>0</v>
      </c>
      <c r="F365" s="30">
        <f t="shared" si="16"/>
        <v>1</v>
      </c>
      <c r="G365" s="42">
        <f t="shared" si="17"/>
        <v>20.761378491618828</v>
      </c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</row>
    <row r="366" spans="1:30" ht="16" thickBot="1">
      <c r="A366" s="23">
        <v>359</v>
      </c>
      <c r="B366" s="23">
        <v>122.89969114901878</v>
      </c>
      <c r="C366" s="23">
        <v>124.3906910749282</v>
      </c>
      <c r="D366" s="23"/>
      <c r="E366" s="30">
        <f t="shared" si="15"/>
        <v>0</v>
      </c>
      <c r="F366" s="30">
        <f t="shared" si="16"/>
        <v>1</v>
      </c>
      <c r="G366" s="42">
        <f t="shared" si="17"/>
        <v>1.4909999259094207</v>
      </c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</row>
    <row r="367" spans="1:30" ht="16" thickBot="1">
      <c r="A367" s="23">
        <v>360</v>
      </c>
      <c r="B367" s="23">
        <v>103.45223840703791</v>
      </c>
      <c r="C367" s="23">
        <v>126.20243270347073</v>
      </c>
      <c r="D367" s="23"/>
      <c r="E367" s="30">
        <f t="shared" si="15"/>
        <v>0</v>
      </c>
      <c r="F367" s="30">
        <f t="shared" si="16"/>
        <v>1</v>
      </c>
      <c r="G367" s="42">
        <f t="shared" si="17"/>
        <v>22.750194296432824</v>
      </c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</row>
    <row r="368" spans="1:30" ht="16" thickBot="1">
      <c r="A368" s="23">
        <v>361</v>
      </c>
      <c r="B368" s="23">
        <v>118.98950098372772</v>
      </c>
      <c r="C368" s="23">
        <v>104.22913048653689</v>
      </c>
      <c r="D368" s="23"/>
      <c r="E368" s="30">
        <f t="shared" si="15"/>
        <v>1</v>
      </c>
      <c r="F368" s="30">
        <f t="shared" si="16"/>
        <v>0</v>
      </c>
      <c r="G368" s="42">
        <f t="shared" si="17"/>
        <v>14.760370497190834</v>
      </c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</row>
    <row r="369" spans="1:30" ht="16" thickBot="1">
      <c r="A369" s="23">
        <v>362</v>
      </c>
      <c r="B369" s="23">
        <v>95.783660226929925</v>
      </c>
      <c r="C369" s="23">
        <v>132.49114552417757</v>
      </c>
      <c r="D369" s="23"/>
      <c r="E369" s="30">
        <f t="shared" si="15"/>
        <v>0</v>
      </c>
      <c r="F369" s="30">
        <f t="shared" si="16"/>
        <v>1</v>
      </c>
      <c r="G369" s="42">
        <f t="shared" si="17"/>
        <v>36.707485297247644</v>
      </c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</row>
    <row r="370" spans="1:30" ht="16" thickBot="1">
      <c r="A370" s="23">
        <v>363</v>
      </c>
      <c r="B370" s="23">
        <v>88.833262470801543</v>
      </c>
      <c r="C370" s="23">
        <v>106.38769486713335</v>
      </c>
      <c r="D370" s="23"/>
      <c r="E370" s="30">
        <f t="shared" si="15"/>
        <v>0</v>
      </c>
      <c r="F370" s="30">
        <f t="shared" si="16"/>
        <v>1</v>
      </c>
      <c r="G370" s="42">
        <f t="shared" si="17"/>
        <v>17.554432396331805</v>
      </c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</row>
    <row r="371" spans="1:30" ht="16" thickBot="1">
      <c r="A371" s="23">
        <v>364</v>
      </c>
      <c r="B371" s="23">
        <v>97.34992915529979</v>
      </c>
      <c r="C371" s="23">
        <v>94.795483969878234</v>
      </c>
      <c r="D371" s="23"/>
      <c r="E371" s="30">
        <f t="shared" si="15"/>
        <v>1</v>
      </c>
      <c r="F371" s="30">
        <f t="shared" si="16"/>
        <v>0</v>
      </c>
      <c r="G371" s="42">
        <f t="shared" si="17"/>
        <v>2.5544451854215566</v>
      </c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</row>
    <row r="372" spans="1:30" ht="16" thickBot="1">
      <c r="A372" s="23">
        <v>365</v>
      </c>
      <c r="B372" s="23">
        <v>108.84254419767444</v>
      </c>
      <c r="C372" s="23">
        <v>105.58400363781415</v>
      </c>
      <c r="D372" s="23"/>
      <c r="E372" s="30">
        <f t="shared" si="15"/>
        <v>1</v>
      </c>
      <c r="F372" s="30">
        <f t="shared" si="16"/>
        <v>0</v>
      </c>
      <c r="G372" s="42">
        <f t="shared" si="17"/>
        <v>3.2585405598602932</v>
      </c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</row>
    <row r="373" spans="1:30" ht="16" thickBot="1">
      <c r="A373" s="23">
        <v>366</v>
      </c>
      <c r="B373" s="23">
        <v>109.31831010543628</v>
      </c>
      <c r="C373" s="23">
        <v>96.409260714545653</v>
      </c>
      <c r="D373" s="23"/>
      <c r="E373" s="30">
        <f t="shared" si="15"/>
        <v>1</v>
      </c>
      <c r="F373" s="30">
        <f t="shared" si="16"/>
        <v>0</v>
      </c>
      <c r="G373" s="42">
        <f t="shared" si="17"/>
        <v>12.90904939089063</v>
      </c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</row>
    <row r="374" spans="1:30" ht="16" thickBot="1">
      <c r="A374" s="23">
        <v>367</v>
      </c>
      <c r="B374" s="23">
        <v>109.02324852380576</v>
      </c>
      <c r="C374" s="23">
        <v>100.64812515223649</v>
      </c>
      <c r="D374" s="23"/>
      <c r="E374" s="30">
        <f t="shared" si="15"/>
        <v>1</v>
      </c>
      <c r="F374" s="30">
        <f t="shared" si="16"/>
        <v>0</v>
      </c>
      <c r="G374" s="42">
        <f t="shared" si="17"/>
        <v>8.3751233715692734</v>
      </c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</row>
    <row r="375" spans="1:30" ht="16" thickBot="1">
      <c r="A375" s="23">
        <v>368</v>
      </c>
      <c r="B375" s="23">
        <v>121.13592088755792</v>
      </c>
      <c r="C375" s="23">
        <v>112.11175261290452</v>
      </c>
      <c r="D375" s="23"/>
      <c r="E375" s="30">
        <f t="shared" si="15"/>
        <v>1</v>
      </c>
      <c r="F375" s="30">
        <f t="shared" si="16"/>
        <v>0</v>
      </c>
      <c r="G375" s="42">
        <f t="shared" si="17"/>
        <v>9.0241682746533911</v>
      </c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</row>
    <row r="376" spans="1:30" ht="16" thickBot="1">
      <c r="A376" s="23">
        <v>369</v>
      </c>
      <c r="B376" s="23">
        <v>112.42810822310319</v>
      </c>
      <c r="C376" s="23">
        <v>91.345793463294427</v>
      </c>
      <c r="D376" s="23"/>
      <c r="E376" s="30">
        <f t="shared" si="15"/>
        <v>1</v>
      </c>
      <c r="F376" s="30">
        <f t="shared" si="16"/>
        <v>0</v>
      </c>
      <c r="G376" s="42">
        <f t="shared" si="17"/>
        <v>21.082314759808767</v>
      </c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</row>
    <row r="377" spans="1:30" ht="16" thickBot="1">
      <c r="A377" s="23">
        <v>370</v>
      </c>
      <c r="B377" s="23">
        <v>115.25537420754668</v>
      </c>
      <c r="C377" s="23">
        <v>113.52140711891043</v>
      </c>
      <c r="D377" s="23"/>
      <c r="E377" s="30">
        <f t="shared" si="15"/>
        <v>1</v>
      </c>
      <c r="F377" s="30">
        <f t="shared" si="16"/>
        <v>0</v>
      </c>
      <c r="G377" s="42">
        <f t="shared" si="17"/>
        <v>1.7339670886362484</v>
      </c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</row>
    <row r="378" spans="1:30" ht="16" thickBot="1">
      <c r="A378" s="23">
        <v>371</v>
      </c>
      <c r="B378" s="23">
        <v>137.9904101787844</v>
      </c>
      <c r="C378" s="23">
        <v>119.05805369681424</v>
      </c>
      <c r="D378" s="23"/>
      <c r="E378" s="30">
        <f t="shared" si="15"/>
        <v>1</v>
      </c>
      <c r="F378" s="30">
        <f t="shared" si="16"/>
        <v>0</v>
      </c>
      <c r="G378" s="42">
        <f t="shared" si="17"/>
        <v>18.93235648197016</v>
      </c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</row>
    <row r="379" spans="1:30" ht="16" thickBot="1">
      <c r="A379" s="23">
        <v>372</v>
      </c>
      <c r="B379" s="23">
        <v>142.61288088458579</v>
      </c>
      <c r="C379" s="23">
        <v>114.42286975716981</v>
      </c>
      <c r="D379" s="23"/>
      <c r="E379" s="30">
        <f t="shared" si="15"/>
        <v>1</v>
      </c>
      <c r="F379" s="30">
        <f t="shared" si="16"/>
        <v>0</v>
      </c>
      <c r="G379" s="42">
        <f t="shared" si="17"/>
        <v>28.190011127415985</v>
      </c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</row>
    <row r="380" spans="1:30" ht="16" thickBot="1">
      <c r="A380" s="23">
        <v>373</v>
      </c>
      <c r="B380" s="23">
        <v>122.60455387239286</v>
      </c>
      <c r="C380" s="23">
        <v>113.39321558166476</v>
      </c>
      <c r="D380" s="23"/>
      <c r="E380" s="30">
        <f t="shared" si="15"/>
        <v>1</v>
      </c>
      <c r="F380" s="30">
        <f t="shared" si="16"/>
        <v>0</v>
      </c>
      <c r="G380" s="42">
        <f t="shared" si="17"/>
        <v>9.2113382907280936</v>
      </c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</row>
    <row r="381" spans="1:30" ht="16" thickBot="1">
      <c r="A381" s="23">
        <v>374</v>
      </c>
      <c r="B381" s="23">
        <v>105.88255436956028</v>
      </c>
      <c r="C381" s="23">
        <v>116.75889617441946</v>
      </c>
      <c r="D381" s="23"/>
      <c r="E381" s="30">
        <f t="shared" si="15"/>
        <v>0</v>
      </c>
      <c r="F381" s="30">
        <f t="shared" si="16"/>
        <v>1</v>
      </c>
      <c r="G381" s="42">
        <f t="shared" si="17"/>
        <v>10.87634180485918</v>
      </c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</row>
    <row r="382" spans="1:30" ht="16" thickBot="1">
      <c r="A382" s="23">
        <v>375</v>
      </c>
      <c r="B382" s="23">
        <v>115.96076370917925</v>
      </c>
      <c r="C382" s="23">
        <v>125.2986385538909</v>
      </c>
      <c r="D382" s="23"/>
      <c r="E382" s="30">
        <f t="shared" si="15"/>
        <v>0</v>
      </c>
      <c r="F382" s="30">
        <f t="shared" si="16"/>
        <v>1</v>
      </c>
      <c r="G382" s="42">
        <f t="shared" si="17"/>
        <v>9.3378748447116493</v>
      </c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</row>
    <row r="383" spans="1:30" ht="16" thickBot="1">
      <c r="A383" s="23">
        <v>376</v>
      </c>
      <c r="B383" s="23">
        <v>126.64151539342751</v>
      </c>
      <c r="C383" s="23">
        <v>82.751427219530171</v>
      </c>
      <c r="D383" s="23"/>
      <c r="E383" s="30">
        <f t="shared" si="15"/>
        <v>1</v>
      </c>
      <c r="F383" s="30">
        <f t="shared" si="16"/>
        <v>0</v>
      </c>
      <c r="G383" s="42">
        <f t="shared" si="17"/>
        <v>43.89008817389734</v>
      </c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</row>
    <row r="384" spans="1:30" ht="16" thickBot="1">
      <c r="A384" s="23">
        <v>377</v>
      </c>
      <c r="B384" s="23">
        <v>89.501023470587427</v>
      </c>
      <c r="C384" s="23">
        <v>108.9779912961861</v>
      </c>
      <c r="D384" s="23"/>
      <c r="E384" s="30">
        <f t="shared" si="15"/>
        <v>0</v>
      </c>
      <c r="F384" s="30">
        <f t="shared" si="16"/>
        <v>1</v>
      </c>
      <c r="G384" s="42">
        <f t="shared" si="17"/>
        <v>19.476967825598678</v>
      </c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</row>
    <row r="385" spans="1:30" ht="16" thickBot="1">
      <c r="A385" s="23">
        <v>378</v>
      </c>
      <c r="B385" s="23">
        <v>86.713926724250456</v>
      </c>
      <c r="C385" s="23">
        <v>122.59444636468214</v>
      </c>
      <c r="D385" s="23"/>
      <c r="E385" s="30">
        <f t="shared" si="15"/>
        <v>0</v>
      </c>
      <c r="F385" s="30">
        <f t="shared" si="16"/>
        <v>1</v>
      </c>
      <c r="G385" s="42">
        <f t="shared" si="17"/>
        <v>35.880519640431686</v>
      </c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</row>
    <row r="386" spans="1:30" ht="16" thickBot="1">
      <c r="A386" s="23">
        <v>379</v>
      </c>
      <c r="B386" s="23">
        <v>94.144590613412561</v>
      </c>
      <c r="C386" s="23">
        <v>102.76011251489754</v>
      </c>
      <c r="D386" s="23"/>
      <c r="E386" s="30">
        <f t="shared" si="15"/>
        <v>0</v>
      </c>
      <c r="F386" s="30">
        <f t="shared" si="16"/>
        <v>1</v>
      </c>
      <c r="G386" s="42">
        <f t="shared" si="17"/>
        <v>8.615521901484982</v>
      </c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</row>
    <row r="387" spans="1:30" ht="16" thickBot="1">
      <c r="A387" s="23">
        <v>380</v>
      </c>
      <c r="B387" s="23">
        <v>99.211078916310996</v>
      </c>
      <c r="C387" s="23">
        <v>101.06071973058839</v>
      </c>
      <c r="D387" s="23"/>
      <c r="E387" s="30">
        <f t="shared" si="15"/>
        <v>0</v>
      </c>
      <c r="F387" s="30">
        <f t="shared" si="16"/>
        <v>1</v>
      </c>
      <c r="G387" s="42">
        <f t="shared" si="17"/>
        <v>1.849640814277393</v>
      </c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</row>
    <row r="388" spans="1:30" ht="16" thickBot="1">
      <c r="A388" s="23">
        <v>381</v>
      </c>
      <c r="B388" s="23">
        <v>124.10390471056725</v>
      </c>
      <c r="C388" s="23">
        <v>103.40683778638852</v>
      </c>
      <c r="D388" s="23"/>
      <c r="E388" s="30">
        <f t="shared" si="15"/>
        <v>1</v>
      </c>
      <c r="F388" s="30">
        <f t="shared" si="16"/>
        <v>0</v>
      </c>
      <c r="G388" s="42">
        <f t="shared" si="17"/>
        <v>20.697066924178728</v>
      </c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</row>
    <row r="389" spans="1:30" ht="16" thickBot="1">
      <c r="A389" s="23">
        <v>382</v>
      </c>
      <c r="B389" s="23">
        <v>129.98889655739379</v>
      </c>
      <c r="C389" s="23">
        <v>91.316542521174284</v>
      </c>
      <c r="D389" s="23"/>
      <c r="E389" s="30">
        <f t="shared" si="15"/>
        <v>1</v>
      </c>
      <c r="F389" s="30">
        <f t="shared" si="16"/>
        <v>0</v>
      </c>
      <c r="G389" s="42">
        <f t="shared" si="17"/>
        <v>38.672354036219502</v>
      </c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</row>
    <row r="390" spans="1:30" ht="16" thickBot="1">
      <c r="A390" s="23">
        <v>383</v>
      </c>
      <c r="B390" s="23">
        <v>142.75659948988257</v>
      </c>
      <c r="C390" s="23">
        <v>107.40767703859109</v>
      </c>
      <c r="D390" s="23"/>
      <c r="E390" s="30">
        <f t="shared" si="15"/>
        <v>1</v>
      </c>
      <c r="F390" s="30">
        <f t="shared" si="16"/>
        <v>0</v>
      </c>
      <c r="G390" s="42">
        <f t="shared" si="17"/>
        <v>35.348922451291486</v>
      </c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</row>
    <row r="391" spans="1:30" ht="16" thickBot="1">
      <c r="A391" s="23">
        <v>384</v>
      </c>
      <c r="B391" s="23">
        <v>97.856521446036538</v>
      </c>
      <c r="C391" s="23">
        <v>117.34438793137656</v>
      </c>
      <c r="D391" s="23"/>
      <c r="E391" s="30">
        <f t="shared" si="15"/>
        <v>0</v>
      </c>
      <c r="F391" s="30">
        <f t="shared" si="16"/>
        <v>1</v>
      </c>
      <c r="G391" s="42">
        <f t="shared" si="17"/>
        <v>19.487866485340021</v>
      </c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</row>
    <row r="392" spans="1:30" ht="16" thickBot="1">
      <c r="A392" s="23">
        <v>385</v>
      </c>
      <c r="B392" s="23">
        <v>113.90475375047352</v>
      </c>
      <c r="C392" s="23">
        <v>124.69091095691768</v>
      </c>
      <c r="D392" s="23"/>
      <c r="E392" s="30">
        <f t="shared" ref="E392:E455" si="18">IF(B392&gt;C392, 1, 0)</f>
        <v>0</v>
      </c>
      <c r="F392" s="30">
        <f t="shared" ref="F392:F455" si="19">IF(B392&lt;C392, 1, 0)</f>
        <v>1</v>
      </c>
      <c r="G392" s="42">
        <f t="shared" ref="G392:G455" si="20">IF(B392&gt;C392,B392-C392,C392-B392)</f>
        <v>10.786157206444159</v>
      </c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</row>
    <row r="393" spans="1:30" ht="16" thickBot="1">
      <c r="A393" s="23">
        <v>386</v>
      </c>
      <c r="B393" s="23">
        <v>109.29618492732834</v>
      </c>
      <c r="C393" s="23">
        <v>108.08302755034624</v>
      </c>
      <c r="D393" s="23"/>
      <c r="E393" s="30">
        <f t="shared" si="18"/>
        <v>1</v>
      </c>
      <c r="F393" s="30">
        <f t="shared" si="19"/>
        <v>0</v>
      </c>
      <c r="G393" s="42">
        <f t="shared" si="20"/>
        <v>1.213157376982096</v>
      </c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</row>
    <row r="394" spans="1:30" ht="16" thickBot="1">
      <c r="A394" s="23">
        <v>387</v>
      </c>
      <c r="B394" s="23">
        <v>111.82983799044503</v>
      </c>
      <c r="C394" s="23">
        <v>127.95221875245124</v>
      </c>
      <c r="D394" s="23"/>
      <c r="E394" s="30">
        <f t="shared" si="18"/>
        <v>0</v>
      </c>
      <c r="F394" s="30">
        <f t="shared" si="19"/>
        <v>1</v>
      </c>
      <c r="G394" s="42">
        <f t="shared" si="20"/>
        <v>16.122380762006216</v>
      </c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</row>
    <row r="395" spans="1:30" ht="16" thickBot="1">
      <c r="A395" s="23">
        <v>388</v>
      </c>
      <c r="B395" s="23">
        <v>91.731953640801876</v>
      </c>
      <c r="C395" s="23">
        <v>123.45878310655144</v>
      </c>
      <c r="D395" s="23"/>
      <c r="E395" s="30">
        <f t="shared" si="18"/>
        <v>0</v>
      </c>
      <c r="F395" s="30">
        <f t="shared" si="19"/>
        <v>1</v>
      </c>
      <c r="G395" s="42">
        <f t="shared" si="20"/>
        <v>31.72682946574956</v>
      </c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</row>
    <row r="396" spans="1:30" ht="16" thickBot="1">
      <c r="A396" s="23">
        <v>389</v>
      </c>
      <c r="B396" s="23">
        <v>109.54424569227362</v>
      </c>
      <c r="C396" s="23">
        <v>95.521313245054046</v>
      </c>
      <c r="D396" s="23"/>
      <c r="E396" s="30">
        <f t="shared" si="18"/>
        <v>1</v>
      </c>
      <c r="F396" s="30">
        <f t="shared" si="19"/>
        <v>0</v>
      </c>
      <c r="G396" s="42">
        <f t="shared" si="20"/>
        <v>14.022932447219574</v>
      </c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</row>
    <row r="397" spans="1:30" ht="16" thickBot="1">
      <c r="A397" s="23">
        <v>390</v>
      </c>
      <c r="B397" s="23">
        <v>123.06854191265798</v>
      </c>
      <c r="C397" s="23">
        <v>112.77945989525158</v>
      </c>
      <c r="D397" s="23"/>
      <c r="E397" s="30">
        <f t="shared" si="18"/>
        <v>1</v>
      </c>
      <c r="F397" s="30">
        <f t="shared" si="19"/>
        <v>0</v>
      </c>
      <c r="G397" s="42">
        <f t="shared" si="20"/>
        <v>10.2890820174064</v>
      </c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</row>
    <row r="398" spans="1:30" ht="16" thickBot="1">
      <c r="A398" s="23">
        <v>391</v>
      </c>
      <c r="B398" s="23">
        <v>104.31806542744113</v>
      </c>
      <c r="C398" s="23">
        <v>115.66576829115184</v>
      </c>
      <c r="D398" s="23"/>
      <c r="E398" s="30">
        <f t="shared" si="18"/>
        <v>0</v>
      </c>
      <c r="F398" s="30">
        <f t="shared" si="19"/>
        <v>1</v>
      </c>
      <c r="G398" s="42">
        <f t="shared" si="20"/>
        <v>11.347702863710708</v>
      </c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</row>
    <row r="399" spans="1:30" ht="16" thickBot="1">
      <c r="A399" s="23">
        <v>392</v>
      </c>
      <c r="B399" s="23">
        <v>139.94637941563619</v>
      </c>
      <c r="C399" s="23">
        <v>125.98640557056477</v>
      </c>
      <c r="D399" s="23"/>
      <c r="E399" s="30">
        <f t="shared" si="18"/>
        <v>1</v>
      </c>
      <c r="F399" s="30">
        <f t="shared" si="19"/>
        <v>0</v>
      </c>
      <c r="G399" s="42">
        <f t="shared" si="20"/>
        <v>13.959973845071417</v>
      </c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</row>
    <row r="400" spans="1:30" ht="16" thickBot="1">
      <c r="A400" s="23">
        <v>393</v>
      </c>
      <c r="B400" s="23">
        <v>97.195753631235604</v>
      </c>
      <c r="C400" s="23">
        <v>109.30853065612132</v>
      </c>
      <c r="D400" s="23"/>
      <c r="E400" s="30">
        <f t="shared" si="18"/>
        <v>0</v>
      </c>
      <c r="F400" s="30">
        <f t="shared" si="19"/>
        <v>1</v>
      </c>
      <c r="G400" s="42">
        <f t="shared" si="20"/>
        <v>12.112777024885716</v>
      </c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</row>
    <row r="401" spans="1:30" ht="16" thickBot="1">
      <c r="A401" s="23">
        <v>394</v>
      </c>
      <c r="B401" s="23">
        <v>128.60994099531436</v>
      </c>
      <c r="C401" s="23">
        <v>107.49689163068649</v>
      </c>
      <c r="D401" s="23"/>
      <c r="E401" s="30">
        <f t="shared" si="18"/>
        <v>1</v>
      </c>
      <c r="F401" s="30">
        <f t="shared" si="19"/>
        <v>0</v>
      </c>
      <c r="G401" s="42">
        <f t="shared" si="20"/>
        <v>21.113049364627869</v>
      </c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</row>
    <row r="402" spans="1:30" ht="16" thickBot="1">
      <c r="A402" s="23">
        <v>395</v>
      </c>
      <c r="B402" s="23">
        <v>92.940163995802834</v>
      </c>
      <c r="C402" s="23">
        <v>134.16586641644005</v>
      </c>
      <c r="D402" s="23"/>
      <c r="E402" s="30">
        <f t="shared" si="18"/>
        <v>0</v>
      </c>
      <c r="F402" s="30">
        <f t="shared" si="19"/>
        <v>1</v>
      </c>
      <c r="G402" s="42">
        <f t="shared" si="20"/>
        <v>41.225702420637219</v>
      </c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</row>
    <row r="403" spans="1:30" ht="16" thickBot="1">
      <c r="A403" s="23">
        <v>396</v>
      </c>
      <c r="B403" s="23">
        <v>110.92739706050737</v>
      </c>
      <c r="C403" s="23">
        <v>118.87893049155075</v>
      </c>
      <c r="D403" s="23"/>
      <c r="E403" s="30">
        <f t="shared" si="18"/>
        <v>0</v>
      </c>
      <c r="F403" s="30">
        <f t="shared" si="19"/>
        <v>1</v>
      </c>
      <c r="G403" s="42">
        <f t="shared" si="20"/>
        <v>7.951533431043373</v>
      </c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</row>
    <row r="404" spans="1:30" ht="16" thickBot="1">
      <c r="A404" s="23">
        <v>397</v>
      </c>
      <c r="B404" s="23">
        <v>107.28985366467201</v>
      </c>
      <c r="C404" s="23">
        <v>113.70981794225391</v>
      </c>
      <c r="D404" s="23"/>
      <c r="E404" s="30">
        <f t="shared" si="18"/>
        <v>0</v>
      </c>
      <c r="F404" s="30">
        <f t="shared" si="19"/>
        <v>1</v>
      </c>
      <c r="G404" s="42">
        <f t="shared" si="20"/>
        <v>6.4199642775818972</v>
      </c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</row>
    <row r="405" spans="1:30" ht="16" thickBot="1">
      <c r="A405" s="23">
        <v>398</v>
      </c>
      <c r="B405" s="23">
        <v>112.41812226164244</v>
      </c>
      <c r="C405" s="23">
        <v>96.090405776726385</v>
      </c>
      <c r="D405" s="23"/>
      <c r="E405" s="30">
        <f t="shared" si="18"/>
        <v>1</v>
      </c>
      <c r="F405" s="30">
        <f t="shared" si="19"/>
        <v>0</v>
      </c>
      <c r="G405" s="42">
        <f t="shared" si="20"/>
        <v>16.327716484916053</v>
      </c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</row>
    <row r="406" spans="1:30" ht="16" thickBot="1">
      <c r="A406" s="23">
        <v>399</v>
      </c>
      <c r="B406" s="23">
        <v>118.85582639916619</v>
      </c>
      <c r="C406" s="23">
        <v>101.11038917315619</v>
      </c>
      <c r="D406" s="23"/>
      <c r="E406" s="30">
        <f t="shared" si="18"/>
        <v>1</v>
      </c>
      <c r="F406" s="30">
        <f t="shared" si="19"/>
        <v>0</v>
      </c>
      <c r="G406" s="42">
        <f t="shared" si="20"/>
        <v>17.745437226009997</v>
      </c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</row>
    <row r="407" spans="1:30" ht="16" thickBot="1">
      <c r="A407" s="23">
        <v>400</v>
      </c>
      <c r="B407" s="23">
        <v>103.71577671655142</v>
      </c>
      <c r="C407" s="23">
        <v>132.94030126124662</v>
      </c>
      <c r="D407" s="23"/>
      <c r="E407" s="30">
        <f t="shared" si="18"/>
        <v>0</v>
      </c>
      <c r="F407" s="30">
        <f t="shared" si="19"/>
        <v>1</v>
      </c>
      <c r="G407" s="42">
        <f t="shared" si="20"/>
        <v>29.2245245446952</v>
      </c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</row>
    <row r="408" spans="1:30" ht="16" thickBot="1">
      <c r="A408" s="23">
        <v>401</v>
      </c>
      <c r="B408" s="23">
        <v>125.75846703108715</v>
      </c>
      <c r="C408" s="23">
        <v>103.49492426810632</v>
      </c>
      <c r="D408" s="23"/>
      <c r="E408" s="30">
        <f t="shared" si="18"/>
        <v>1</v>
      </c>
      <c r="F408" s="30">
        <f t="shared" si="19"/>
        <v>0</v>
      </c>
      <c r="G408" s="42">
        <f t="shared" si="20"/>
        <v>22.263542762980833</v>
      </c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</row>
    <row r="409" spans="1:30" ht="16" thickBot="1">
      <c r="A409" s="23">
        <v>402</v>
      </c>
      <c r="B409" s="23">
        <v>119.81305355651018</v>
      </c>
      <c r="C409" s="23">
        <v>136.15325293623366</v>
      </c>
      <c r="D409" s="23"/>
      <c r="E409" s="30">
        <f t="shared" si="18"/>
        <v>0</v>
      </c>
      <c r="F409" s="30">
        <f t="shared" si="19"/>
        <v>1</v>
      </c>
      <c r="G409" s="42">
        <f t="shared" si="20"/>
        <v>16.340199379723472</v>
      </c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</row>
    <row r="410" spans="1:30" ht="16" thickBot="1">
      <c r="A410" s="23">
        <v>403</v>
      </c>
      <c r="B410" s="23">
        <v>116.25446437563618</v>
      </c>
      <c r="C410" s="23">
        <v>102.17914893607478</v>
      </c>
      <c r="D410" s="23"/>
      <c r="E410" s="30">
        <f t="shared" si="18"/>
        <v>1</v>
      </c>
      <c r="F410" s="30">
        <f t="shared" si="19"/>
        <v>0</v>
      </c>
      <c r="G410" s="42">
        <f t="shared" si="20"/>
        <v>14.075315439561393</v>
      </c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</row>
    <row r="411" spans="1:30" ht="16" thickBot="1">
      <c r="A411" s="23">
        <v>404</v>
      </c>
      <c r="B411" s="23">
        <v>131.96491980297699</v>
      </c>
      <c r="C411" s="23">
        <v>119.80092363419027</v>
      </c>
      <c r="D411" s="23"/>
      <c r="E411" s="30">
        <f t="shared" si="18"/>
        <v>1</v>
      </c>
      <c r="F411" s="30">
        <f t="shared" si="19"/>
        <v>0</v>
      </c>
      <c r="G411" s="42">
        <f t="shared" si="20"/>
        <v>12.163996168786724</v>
      </c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</row>
    <row r="412" spans="1:30" ht="16" thickBot="1">
      <c r="A412" s="23">
        <v>405</v>
      </c>
      <c r="B412" s="23">
        <v>121.29065274777483</v>
      </c>
      <c r="C412" s="23">
        <v>95.00962445118013</v>
      </c>
      <c r="D412" s="23"/>
      <c r="E412" s="30">
        <f t="shared" si="18"/>
        <v>1</v>
      </c>
      <c r="F412" s="30">
        <f t="shared" si="19"/>
        <v>0</v>
      </c>
      <c r="G412" s="42">
        <f t="shared" si="20"/>
        <v>26.281028296594698</v>
      </c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</row>
    <row r="413" spans="1:30" ht="16" thickBot="1">
      <c r="A413" s="23">
        <v>406</v>
      </c>
      <c r="B413" s="23">
        <v>106.53162341194974</v>
      </c>
      <c r="C413" s="23">
        <v>102.35982086276425</v>
      </c>
      <c r="D413" s="23"/>
      <c r="E413" s="30">
        <f t="shared" si="18"/>
        <v>1</v>
      </c>
      <c r="F413" s="30">
        <f t="shared" si="19"/>
        <v>0</v>
      </c>
      <c r="G413" s="42">
        <f t="shared" si="20"/>
        <v>4.171802549185486</v>
      </c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</row>
    <row r="414" spans="1:30" ht="16" thickBot="1">
      <c r="A414" s="23">
        <v>407</v>
      </c>
      <c r="B414" s="23">
        <v>139.46793700423487</v>
      </c>
      <c r="C414" s="23">
        <v>96.459182927851558</v>
      </c>
      <c r="D414" s="23"/>
      <c r="E414" s="30">
        <f t="shared" si="18"/>
        <v>1</v>
      </c>
      <c r="F414" s="30">
        <f t="shared" si="19"/>
        <v>0</v>
      </c>
      <c r="G414" s="42">
        <f t="shared" si="20"/>
        <v>43.008754076383312</v>
      </c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</row>
    <row r="415" spans="1:30" ht="16" thickBot="1">
      <c r="A415" s="23">
        <v>408</v>
      </c>
      <c r="B415" s="23">
        <v>105.41199039036036</v>
      </c>
      <c r="C415" s="23">
        <v>115.3681738256428</v>
      </c>
      <c r="D415" s="23"/>
      <c r="E415" s="30">
        <f t="shared" si="18"/>
        <v>0</v>
      </c>
      <c r="F415" s="30">
        <f t="shared" si="19"/>
        <v>1</v>
      </c>
      <c r="G415" s="42">
        <f t="shared" si="20"/>
        <v>9.9561834352824405</v>
      </c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</row>
    <row r="416" spans="1:30" ht="16" thickBot="1">
      <c r="A416" s="23">
        <v>409</v>
      </c>
      <c r="B416" s="23">
        <v>103.02912263984662</v>
      </c>
      <c r="C416" s="23">
        <v>108.82214505279894</v>
      </c>
      <c r="D416" s="23"/>
      <c r="E416" s="30">
        <f t="shared" si="18"/>
        <v>0</v>
      </c>
      <c r="F416" s="30">
        <f t="shared" si="19"/>
        <v>1</v>
      </c>
      <c r="G416" s="42">
        <f t="shared" si="20"/>
        <v>5.7930224129523253</v>
      </c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</row>
    <row r="417" spans="1:30" ht="16" thickBot="1">
      <c r="A417" s="23">
        <v>410</v>
      </c>
      <c r="B417" s="23">
        <v>108.18463334864857</v>
      </c>
      <c r="C417" s="23">
        <v>122.19932024889945</v>
      </c>
      <c r="D417" s="23"/>
      <c r="E417" s="30">
        <f t="shared" si="18"/>
        <v>0</v>
      </c>
      <c r="F417" s="30">
        <f t="shared" si="19"/>
        <v>1</v>
      </c>
      <c r="G417" s="42">
        <f t="shared" si="20"/>
        <v>14.014686900250879</v>
      </c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</row>
    <row r="418" spans="1:30" ht="16" thickBot="1">
      <c r="A418" s="23">
        <v>411</v>
      </c>
      <c r="B418" s="23">
        <v>103.17352853629799</v>
      </c>
      <c r="C418" s="23">
        <v>108.54088748860768</v>
      </c>
      <c r="D418" s="23"/>
      <c r="E418" s="30">
        <f t="shared" si="18"/>
        <v>0</v>
      </c>
      <c r="F418" s="30">
        <f t="shared" si="19"/>
        <v>1</v>
      </c>
      <c r="G418" s="42">
        <f t="shared" si="20"/>
        <v>5.3673589523096865</v>
      </c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</row>
    <row r="419" spans="1:30" ht="16" thickBot="1">
      <c r="A419" s="23">
        <v>412</v>
      </c>
      <c r="B419" s="23">
        <v>114.90411687043319</v>
      </c>
      <c r="C419" s="23">
        <v>108.56948652670918</v>
      </c>
      <c r="D419" s="23"/>
      <c r="E419" s="30">
        <f t="shared" si="18"/>
        <v>1</v>
      </c>
      <c r="F419" s="30">
        <f t="shared" si="19"/>
        <v>0</v>
      </c>
      <c r="G419" s="42">
        <f t="shared" si="20"/>
        <v>6.334630343724001</v>
      </c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</row>
    <row r="420" spans="1:30" ht="16" thickBot="1">
      <c r="A420" s="23">
        <v>413</v>
      </c>
      <c r="B420" s="23">
        <v>93.078425096290275</v>
      </c>
      <c r="C420" s="23">
        <v>110.00668333463787</v>
      </c>
      <c r="D420" s="23"/>
      <c r="E420" s="30">
        <f t="shared" si="18"/>
        <v>0</v>
      </c>
      <c r="F420" s="30">
        <f t="shared" si="19"/>
        <v>1</v>
      </c>
      <c r="G420" s="42">
        <f t="shared" si="20"/>
        <v>16.928258238347595</v>
      </c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</row>
    <row r="421" spans="1:30" ht="16" thickBot="1">
      <c r="A421" s="23">
        <v>414</v>
      </c>
      <c r="B421" s="23">
        <v>101.55475682654355</v>
      </c>
      <c r="C421" s="23">
        <v>125.62774769511756</v>
      </c>
      <c r="D421" s="23"/>
      <c r="E421" s="30">
        <f t="shared" si="18"/>
        <v>0</v>
      </c>
      <c r="F421" s="30">
        <f t="shared" si="19"/>
        <v>1</v>
      </c>
      <c r="G421" s="42">
        <f t="shared" si="20"/>
        <v>24.07299086857401</v>
      </c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</row>
    <row r="422" spans="1:30" ht="16" thickBot="1">
      <c r="A422" s="23">
        <v>415</v>
      </c>
      <c r="B422" s="23">
        <v>128.44529582390274</v>
      </c>
      <c r="C422" s="23">
        <v>108.79648703378275</v>
      </c>
      <c r="D422" s="23"/>
      <c r="E422" s="30">
        <f t="shared" si="18"/>
        <v>1</v>
      </c>
      <c r="F422" s="30">
        <f t="shared" si="19"/>
        <v>0</v>
      </c>
      <c r="G422" s="42">
        <f t="shared" si="20"/>
        <v>19.648808790119986</v>
      </c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</row>
    <row r="423" spans="1:30" ht="16" thickBot="1">
      <c r="A423" s="23">
        <v>416</v>
      </c>
      <c r="B423" s="23">
        <v>96.211892487006025</v>
      </c>
      <c r="C423" s="23">
        <v>106.79423971407915</v>
      </c>
      <c r="D423" s="23"/>
      <c r="E423" s="30">
        <f t="shared" si="18"/>
        <v>0</v>
      </c>
      <c r="F423" s="30">
        <f t="shared" si="19"/>
        <v>1</v>
      </c>
      <c r="G423" s="42">
        <f t="shared" si="20"/>
        <v>10.582347227073129</v>
      </c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</row>
    <row r="424" spans="1:30" ht="16" thickBot="1">
      <c r="A424" s="23">
        <v>417</v>
      </c>
      <c r="B424" s="23">
        <v>118.65466145030013</v>
      </c>
      <c r="C424" s="23">
        <v>118.58500368384816</v>
      </c>
      <c r="D424" s="23"/>
      <c r="E424" s="30">
        <f t="shared" si="18"/>
        <v>1</v>
      </c>
      <c r="F424" s="30">
        <f t="shared" si="19"/>
        <v>0</v>
      </c>
      <c r="G424" s="42">
        <f t="shared" si="20"/>
        <v>6.9657766451967973E-2</v>
      </c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</row>
    <row r="425" spans="1:30" ht="16" thickBot="1">
      <c r="A425" s="23">
        <v>418</v>
      </c>
      <c r="B425" s="23">
        <v>104.37180472113694</v>
      </c>
      <c r="C425" s="23">
        <v>132.43217539751831</v>
      </c>
      <c r="D425" s="23"/>
      <c r="E425" s="30">
        <f t="shared" si="18"/>
        <v>0</v>
      </c>
      <c r="F425" s="30">
        <f t="shared" si="19"/>
        <v>1</v>
      </c>
      <c r="G425" s="42">
        <f t="shared" si="20"/>
        <v>28.060370676381368</v>
      </c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</row>
    <row r="426" spans="1:30" ht="16" thickBot="1">
      <c r="A426" s="23">
        <v>419</v>
      </c>
      <c r="B426" s="23">
        <v>90.550533857404673</v>
      </c>
      <c r="C426" s="23">
        <v>87.170668475612032</v>
      </c>
      <c r="D426" s="23"/>
      <c r="E426" s="30">
        <f t="shared" si="18"/>
        <v>1</v>
      </c>
      <c r="F426" s="30">
        <f t="shared" si="19"/>
        <v>0</v>
      </c>
      <c r="G426" s="42">
        <f t="shared" si="20"/>
        <v>3.3798653817926407</v>
      </c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</row>
    <row r="427" spans="1:30" ht="16" thickBot="1">
      <c r="A427" s="23">
        <v>420</v>
      </c>
      <c r="B427" s="23">
        <v>92.289250826857156</v>
      </c>
      <c r="C427" s="23">
        <v>97.114140105875236</v>
      </c>
      <c r="D427" s="23"/>
      <c r="E427" s="30">
        <f t="shared" si="18"/>
        <v>0</v>
      </c>
      <c r="F427" s="30">
        <f t="shared" si="19"/>
        <v>1</v>
      </c>
      <c r="G427" s="42">
        <f t="shared" si="20"/>
        <v>4.8248892790180804</v>
      </c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</row>
    <row r="428" spans="1:30" ht="16" thickBot="1">
      <c r="A428" s="23">
        <v>421</v>
      </c>
      <c r="B428" s="23">
        <v>118.89334802004285</v>
      </c>
      <c r="C428" s="23">
        <v>107.55439674263221</v>
      </c>
      <c r="D428" s="23"/>
      <c r="E428" s="30">
        <f t="shared" si="18"/>
        <v>1</v>
      </c>
      <c r="F428" s="30">
        <f t="shared" si="19"/>
        <v>0</v>
      </c>
      <c r="G428" s="42">
        <f t="shared" si="20"/>
        <v>11.338951277410644</v>
      </c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</row>
    <row r="429" spans="1:30" ht="16" thickBot="1">
      <c r="A429" s="23">
        <v>422</v>
      </c>
      <c r="B429" s="23">
        <v>94.623599229754745</v>
      </c>
      <c r="C429" s="23">
        <v>102.99009418259938</v>
      </c>
      <c r="D429" s="23"/>
      <c r="E429" s="30">
        <f t="shared" si="18"/>
        <v>0</v>
      </c>
      <c r="F429" s="30">
        <f t="shared" si="19"/>
        <v>1</v>
      </c>
      <c r="G429" s="42">
        <f t="shared" si="20"/>
        <v>8.3664949528446328</v>
      </c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</row>
    <row r="430" spans="1:30" ht="16" thickBot="1">
      <c r="A430" s="23">
        <v>423</v>
      </c>
      <c r="B430" s="23">
        <v>115.07425067153228</v>
      </c>
      <c r="C430" s="23">
        <v>152.77430146304735</v>
      </c>
      <c r="D430" s="23"/>
      <c r="E430" s="30">
        <f t="shared" si="18"/>
        <v>0</v>
      </c>
      <c r="F430" s="30">
        <f t="shared" si="19"/>
        <v>1</v>
      </c>
      <c r="G430" s="42">
        <f t="shared" si="20"/>
        <v>37.700050791515068</v>
      </c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</row>
    <row r="431" spans="1:30" ht="16" thickBot="1">
      <c r="A431" s="23">
        <v>424</v>
      </c>
      <c r="B431" s="23">
        <v>109.80637578806277</v>
      </c>
      <c r="C431" s="23">
        <v>112.26994613546286</v>
      </c>
      <c r="D431" s="23"/>
      <c r="E431" s="30">
        <f t="shared" si="18"/>
        <v>0</v>
      </c>
      <c r="F431" s="30">
        <f t="shared" si="19"/>
        <v>1</v>
      </c>
      <c r="G431" s="42">
        <f t="shared" si="20"/>
        <v>2.4635703474000934</v>
      </c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</row>
    <row r="432" spans="1:30" ht="16" thickBot="1">
      <c r="A432" s="23">
        <v>425</v>
      </c>
      <c r="B432" s="23">
        <v>116.26774240395024</v>
      </c>
      <c r="C432" s="23">
        <v>109.51329632070873</v>
      </c>
      <c r="D432" s="23"/>
      <c r="E432" s="30">
        <f t="shared" si="18"/>
        <v>1</v>
      </c>
      <c r="F432" s="30">
        <f t="shared" si="19"/>
        <v>0</v>
      </c>
      <c r="G432" s="42">
        <f t="shared" si="20"/>
        <v>6.7544460832415041</v>
      </c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</row>
    <row r="433" spans="1:30" ht="16" thickBot="1">
      <c r="A433" s="23">
        <v>426</v>
      </c>
      <c r="B433" s="23">
        <v>123.66591012404638</v>
      </c>
      <c r="C433" s="23">
        <v>99.985328093571809</v>
      </c>
      <c r="D433" s="23"/>
      <c r="E433" s="30">
        <f t="shared" si="18"/>
        <v>1</v>
      </c>
      <c r="F433" s="30">
        <f t="shared" si="19"/>
        <v>0</v>
      </c>
      <c r="G433" s="42">
        <f t="shared" si="20"/>
        <v>23.680582030474568</v>
      </c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</row>
    <row r="434" spans="1:30" ht="16" thickBot="1">
      <c r="A434" s="23">
        <v>427</v>
      </c>
      <c r="B434" s="23">
        <v>98.147984978208541</v>
      </c>
      <c r="C434" s="23">
        <v>99.92396062503137</v>
      </c>
      <c r="D434" s="23"/>
      <c r="E434" s="30">
        <f t="shared" si="18"/>
        <v>0</v>
      </c>
      <c r="F434" s="30">
        <f t="shared" si="19"/>
        <v>1</v>
      </c>
      <c r="G434" s="42">
        <f t="shared" si="20"/>
        <v>1.7759756468228289</v>
      </c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</row>
    <row r="435" spans="1:30" ht="16" thickBot="1">
      <c r="A435" s="23">
        <v>428</v>
      </c>
      <c r="B435" s="23">
        <v>132.23894088006278</v>
      </c>
      <c r="C435" s="23">
        <v>101.56375887319764</v>
      </c>
      <c r="D435" s="23"/>
      <c r="E435" s="30">
        <f t="shared" si="18"/>
        <v>1</v>
      </c>
      <c r="F435" s="30">
        <f t="shared" si="19"/>
        <v>0</v>
      </c>
      <c r="G435" s="42">
        <f t="shared" si="20"/>
        <v>30.675182006865143</v>
      </c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</row>
    <row r="436" spans="1:30" ht="16" thickBot="1">
      <c r="A436" s="23">
        <v>429</v>
      </c>
      <c r="B436" s="23">
        <v>117.8113166408267</v>
      </c>
      <c r="C436" s="23">
        <v>103.47557203359844</v>
      </c>
      <c r="D436" s="23"/>
      <c r="E436" s="30">
        <f t="shared" si="18"/>
        <v>1</v>
      </c>
      <c r="F436" s="30">
        <f t="shared" si="19"/>
        <v>0</v>
      </c>
      <c r="G436" s="42">
        <f t="shared" si="20"/>
        <v>14.335744607228264</v>
      </c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</row>
    <row r="437" spans="1:30" ht="16" thickBot="1">
      <c r="A437" s="23">
        <v>430</v>
      </c>
      <c r="B437" s="23">
        <v>117.95999383346575</v>
      </c>
      <c r="C437" s="23">
        <v>114.19878420150152</v>
      </c>
      <c r="D437" s="23"/>
      <c r="E437" s="30">
        <f t="shared" si="18"/>
        <v>1</v>
      </c>
      <c r="F437" s="30">
        <f t="shared" si="19"/>
        <v>0</v>
      </c>
      <c r="G437" s="42">
        <f t="shared" si="20"/>
        <v>3.7612096319642205</v>
      </c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</row>
    <row r="438" spans="1:30" ht="16" thickBot="1">
      <c r="A438" s="23">
        <v>431</v>
      </c>
      <c r="B438" s="23">
        <v>127.39537205784305</v>
      </c>
      <c r="C438" s="23">
        <v>103.94534917115406</v>
      </c>
      <c r="D438" s="23"/>
      <c r="E438" s="30">
        <f t="shared" si="18"/>
        <v>1</v>
      </c>
      <c r="F438" s="30">
        <f t="shared" si="19"/>
        <v>0</v>
      </c>
      <c r="G438" s="42">
        <f t="shared" si="20"/>
        <v>23.450022886688984</v>
      </c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</row>
    <row r="439" spans="1:30" ht="16" thickBot="1">
      <c r="A439" s="23">
        <v>432</v>
      </c>
      <c r="B439" s="23">
        <v>123.30624085655381</v>
      </c>
      <c r="C439" s="23">
        <v>108.30056398794798</v>
      </c>
      <c r="D439" s="23"/>
      <c r="E439" s="30">
        <f t="shared" si="18"/>
        <v>1</v>
      </c>
      <c r="F439" s="30">
        <f t="shared" si="19"/>
        <v>0</v>
      </c>
      <c r="G439" s="42">
        <f t="shared" si="20"/>
        <v>15.005676868605832</v>
      </c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</row>
    <row r="440" spans="1:30" ht="16" thickBot="1">
      <c r="A440" s="23">
        <v>433</v>
      </c>
      <c r="B440" s="23">
        <v>108.23300303696394</v>
      </c>
      <c r="C440" s="23">
        <v>77.24268751064939</v>
      </c>
      <c r="D440" s="23"/>
      <c r="E440" s="30">
        <f t="shared" si="18"/>
        <v>1</v>
      </c>
      <c r="F440" s="30">
        <f t="shared" si="19"/>
        <v>0</v>
      </c>
      <c r="G440" s="42">
        <f t="shared" si="20"/>
        <v>30.990315526314546</v>
      </c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</row>
    <row r="441" spans="1:30" ht="16" thickBot="1">
      <c r="A441" s="23">
        <v>434</v>
      </c>
      <c r="B441" s="23">
        <v>106.19701096221486</v>
      </c>
      <c r="C441" s="23">
        <v>114.96762293551603</v>
      </c>
      <c r="D441" s="23"/>
      <c r="E441" s="30">
        <f t="shared" si="18"/>
        <v>0</v>
      </c>
      <c r="F441" s="30">
        <f t="shared" si="19"/>
        <v>1</v>
      </c>
      <c r="G441" s="42">
        <f t="shared" si="20"/>
        <v>8.7706119733011718</v>
      </c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</row>
    <row r="442" spans="1:30" ht="16" thickBot="1">
      <c r="A442" s="23">
        <v>435</v>
      </c>
      <c r="B442" s="23">
        <v>123.96329123395816</v>
      </c>
      <c r="C442" s="23">
        <v>121.03152119554129</v>
      </c>
      <c r="D442" s="23"/>
      <c r="E442" s="30">
        <f t="shared" si="18"/>
        <v>1</v>
      </c>
      <c r="F442" s="30">
        <f t="shared" si="19"/>
        <v>0</v>
      </c>
      <c r="G442" s="42">
        <f t="shared" si="20"/>
        <v>2.9317700384168717</v>
      </c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</row>
    <row r="443" spans="1:30" ht="16" thickBot="1">
      <c r="A443" s="23">
        <v>436</v>
      </c>
      <c r="B443" s="23">
        <v>92.576700430932647</v>
      </c>
      <c r="C443" s="23">
        <v>99.145351898823932</v>
      </c>
      <c r="D443" s="23"/>
      <c r="E443" s="30">
        <f t="shared" si="18"/>
        <v>0</v>
      </c>
      <c r="F443" s="30">
        <f t="shared" si="19"/>
        <v>1</v>
      </c>
      <c r="G443" s="42">
        <f t="shared" si="20"/>
        <v>6.5686514678912857</v>
      </c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</row>
    <row r="444" spans="1:30" ht="16" thickBot="1">
      <c r="A444" s="23">
        <v>437</v>
      </c>
      <c r="B444" s="23">
        <v>139.74111882588161</v>
      </c>
      <c r="C444" s="23">
        <v>94.462389386179041</v>
      </c>
      <c r="D444" s="23"/>
      <c r="E444" s="30">
        <f t="shared" si="18"/>
        <v>1</v>
      </c>
      <c r="F444" s="30">
        <f t="shared" si="19"/>
        <v>0</v>
      </c>
      <c r="G444" s="42">
        <f t="shared" si="20"/>
        <v>45.278729439702573</v>
      </c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</row>
    <row r="445" spans="1:30" ht="16" thickBot="1">
      <c r="A445" s="23">
        <v>438</v>
      </c>
      <c r="B445" s="23">
        <v>115.65086123951363</v>
      </c>
      <c r="C445" s="23">
        <v>109.87041780880018</v>
      </c>
      <c r="D445" s="23"/>
      <c r="E445" s="30">
        <f t="shared" si="18"/>
        <v>1</v>
      </c>
      <c r="F445" s="30">
        <f t="shared" si="19"/>
        <v>0</v>
      </c>
      <c r="G445" s="42">
        <f t="shared" si="20"/>
        <v>5.7804434307134471</v>
      </c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</row>
    <row r="446" spans="1:30" ht="16" thickBot="1">
      <c r="A446" s="23">
        <v>439</v>
      </c>
      <c r="B446" s="23">
        <v>110.3063940595687</v>
      </c>
      <c r="C446" s="23">
        <v>100.00203943956006</v>
      </c>
      <c r="D446" s="23"/>
      <c r="E446" s="30">
        <f t="shared" si="18"/>
        <v>1</v>
      </c>
      <c r="F446" s="30">
        <f t="shared" si="19"/>
        <v>0</v>
      </c>
      <c r="G446" s="42">
        <f t="shared" si="20"/>
        <v>10.304354620008638</v>
      </c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</row>
    <row r="447" spans="1:30" ht="16" thickBot="1">
      <c r="A447" s="23">
        <v>440</v>
      </c>
      <c r="B447" s="23">
        <v>123.15890265296876</v>
      </c>
      <c r="C447" s="23">
        <v>97.38157488209211</v>
      </c>
      <c r="D447" s="23"/>
      <c r="E447" s="30">
        <f t="shared" si="18"/>
        <v>1</v>
      </c>
      <c r="F447" s="30">
        <f t="shared" si="19"/>
        <v>0</v>
      </c>
      <c r="G447" s="42">
        <f t="shared" si="20"/>
        <v>25.777327770876653</v>
      </c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</row>
    <row r="448" spans="1:30" ht="16" thickBot="1">
      <c r="A448" s="23">
        <v>441</v>
      </c>
      <c r="B448" s="23">
        <v>126.24684581893312</v>
      </c>
      <c r="C448" s="23">
        <v>110.1790082499455</v>
      </c>
      <c r="D448" s="23"/>
      <c r="E448" s="30">
        <f t="shared" si="18"/>
        <v>1</v>
      </c>
      <c r="F448" s="30">
        <f t="shared" si="19"/>
        <v>0</v>
      </c>
      <c r="G448" s="42">
        <f t="shared" si="20"/>
        <v>16.067837568987628</v>
      </c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</row>
    <row r="449" spans="1:30" ht="16" thickBot="1">
      <c r="A449" s="23">
        <v>442</v>
      </c>
      <c r="B449" s="23">
        <v>106.99992173475491</v>
      </c>
      <c r="C449" s="23">
        <v>93.648340139496568</v>
      </c>
      <c r="D449" s="23"/>
      <c r="E449" s="30">
        <f t="shared" si="18"/>
        <v>1</v>
      </c>
      <c r="F449" s="30">
        <f t="shared" si="19"/>
        <v>0</v>
      </c>
      <c r="G449" s="42">
        <f t="shared" si="20"/>
        <v>13.351581595258338</v>
      </c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</row>
    <row r="450" spans="1:30" ht="16" thickBot="1">
      <c r="A450" s="23">
        <v>443</v>
      </c>
      <c r="B450" s="23">
        <v>106.88555706685619</v>
      </c>
      <c r="C450" s="23">
        <v>104.65352956675285</v>
      </c>
      <c r="D450" s="23"/>
      <c r="E450" s="30">
        <f t="shared" si="18"/>
        <v>1</v>
      </c>
      <c r="F450" s="30">
        <f t="shared" si="19"/>
        <v>0</v>
      </c>
      <c r="G450" s="42">
        <f t="shared" si="20"/>
        <v>2.2320275001033423</v>
      </c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</row>
    <row r="451" spans="1:30" ht="16" thickBot="1">
      <c r="A451" s="23">
        <v>444</v>
      </c>
      <c r="B451" s="23">
        <v>119.40605589241034</v>
      </c>
      <c r="C451" s="23">
        <v>142.94271884093777</v>
      </c>
      <c r="D451" s="23"/>
      <c r="E451" s="30">
        <f t="shared" si="18"/>
        <v>0</v>
      </c>
      <c r="F451" s="30">
        <f t="shared" si="19"/>
        <v>1</v>
      </c>
      <c r="G451" s="42">
        <f t="shared" si="20"/>
        <v>23.536662948527436</v>
      </c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</row>
    <row r="452" spans="1:30" ht="16" thickBot="1">
      <c r="A452" s="23">
        <v>445</v>
      </c>
      <c r="B452" s="23">
        <v>110.23528075183306</v>
      </c>
      <c r="C452" s="23">
        <v>97.850071556285272</v>
      </c>
      <c r="D452" s="23"/>
      <c r="E452" s="30">
        <f t="shared" si="18"/>
        <v>1</v>
      </c>
      <c r="F452" s="30">
        <f t="shared" si="19"/>
        <v>0</v>
      </c>
      <c r="G452" s="42">
        <f t="shared" si="20"/>
        <v>12.385209195547787</v>
      </c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</row>
    <row r="453" spans="1:30" ht="16" thickBot="1">
      <c r="A453" s="23">
        <v>446</v>
      </c>
      <c r="B453" s="23">
        <v>130.22384494909318</v>
      </c>
      <c r="C453" s="23">
        <v>139.05445894021847</v>
      </c>
      <c r="D453" s="23"/>
      <c r="E453" s="30">
        <f t="shared" si="18"/>
        <v>0</v>
      </c>
      <c r="F453" s="30">
        <f t="shared" si="19"/>
        <v>1</v>
      </c>
      <c r="G453" s="42">
        <f t="shared" si="20"/>
        <v>8.8306139911252899</v>
      </c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</row>
    <row r="454" spans="1:30" ht="16" thickBot="1">
      <c r="A454" s="23">
        <v>447</v>
      </c>
      <c r="B454" s="23">
        <v>73.156101841436538</v>
      </c>
      <c r="C454" s="23">
        <v>112.24449859345702</v>
      </c>
      <c r="D454" s="23"/>
      <c r="E454" s="30">
        <f t="shared" si="18"/>
        <v>0</v>
      </c>
      <c r="F454" s="30">
        <f t="shared" si="19"/>
        <v>1</v>
      </c>
      <c r="G454" s="42">
        <f t="shared" si="20"/>
        <v>39.088396752020486</v>
      </c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</row>
    <row r="455" spans="1:30" ht="16" thickBot="1">
      <c r="A455" s="23">
        <v>448</v>
      </c>
      <c r="B455" s="23">
        <v>109.97942595470019</v>
      </c>
      <c r="C455" s="23">
        <v>103.0358401217446</v>
      </c>
      <c r="D455" s="23"/>
      <c r="E455" s="30">
        <f t="shared" si="18"/>
        <v>1</v>
      </c>
      <c r="F455" s="30">
        <f t="shared" si="19"/>
        <v>0</v>
      </c>
      <c r="G455" s="42">
        <f t="shared" si="20"/>
        <v>6.9435858329555913</v>
      </c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</row>
    <row r="456" spans="1:30" ht="16" thickBot="1">
      <c r="A456" s="23">
        <v>449</v>
      </c>
      <c r="B456" s="23">
        <v>112.56477964611743</v>
      </c>
      <c r="C456" s="23">
        <v>98.675703971049018</v>
      </c>
      <c r="D456" s="23"/>
      <c r="E456" s="30">
        <f t="shared" ref="E456:E519" si="21">IF(B456&gt;C456, 1, 0)</f>
        <v>1</v>
      </c>
      <c r="F456" s="30">
        <f t="shared" ref="F456:F519" si="22">IF(B456&lt;C456, 1, 0)</f>
        <v>0</v>
      </c>
      <c r="G456" s="42">
        <f t="shared" ref="G456:G519" si="23">IF(B456&gt;C456,B456-C456,C456-B456)</f>
        <v>13.889075675068412</v>
      </c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</row>
    <row r="457" spans="1:30" ht="16" thickBot="1">
      <c r="A457" s="23">
        <v>450</v>
      </c>
      <c r="B457" s="23">
        <v>115.54553808572302</v>
      </c>
      <c r="C457" s="23">
        <v>123.70782596920057</v>
      </c>
      <c r="D457" s="23"/>
      <c r="E457" s="30">
        <f t="shared" si="21"/>
        <v>0</v>
      </c>
      <c r="F457" s="30">
        <f t="shared" si="22"/>
        <v>1</v>
      </c>
      <c r="G457" s="42">
        <f t="shared" si="23"/>
        <v>8.1622878834775463</v>
      </c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</row>
    <row r="458" spans="1:30" ht="16" thickBot="1">
      <c r="A458" s="23">
        <v>451</v>
      </c>
      <c r="B458" s="23">
        <v>92.836338262993849</v>
      </c>
      <c r="C458" s="23">
        <v>113.23511748428906</v>
      </c>
      <c r="D458" s="23"/>
      <c r="E458" s="30">
        <f t="shared" si="21"/>
        <v>0</v>
      </c>
      <c r="F458" s="30">
        <f t="shared" si="22"/>
        <v>1</v>
      </c>
      <c r="G458" s="42">
        <f t="shared" si="23"/>
        <v>20.398779221295214</v>
      </c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</row>
    <row r="459" spans="1:30" ht="16" thickBot="1">
      <c r="A459" s="23">
        <v>452</v>
      </c>
      <c r="B459" s="23">
        <v>122.11200968098517</v>
      </c>
      <c r="C459" s="23">
        <v>101.03407517031957</v>
      </c>
      <c r="D459" s="23"/>
      <c r="E459" s="30">
        <f t="shared" si="21"/>
        <v>1</v>
      </c>
      <c r="F459" s="30">
        <f t="shared" si="22"/>
        <v>0</v>
      </c>
      <c r="G459" s="42">
        <f t="shared" si="23"/>
        <v>21.0779345106656</v>
      </c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</row>
    <row r="460" spans="1:30" ht="16" thickBot="1">
      <c r="A460" s="23">
        <v>453</v>
      </c>
      <c r="B460" s="23">
        <v>92.541679409870298</v>
      </c>
      <c r="C460" s="23">
        <v>124.30974916927677</v>
      </c>
      <c r="D460" s="23"/>
      <c r="E460" s="30">
        <f t="shared" si="21"/>
        <v>0</v>
      </c>
      <c r="F460" s="30">
        <f t="shared" si="22"/>
        <v>1</v>
      </c>
      <c r="G460" s="42">
        <f t="shared" si="23"/>
        <v>31.768069759406472</v>
      </c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</row>
    <row r="461" spans="1:30" ht="16" thickBot="1">
      <c r="A461" s="23">
        <v>454</v>
      </c>
      <c r="B461" s="23">
        <v>124.79404915290007</v>
      </c>
      <c r="C461" s="23">
        <v>121.80058391181201</v>
      </c>
      <c r="D461" s="23"/>
      <c r="E461" s="30">
        <f t="shared" si="21"/>
        <v>1</v>
      </c>
      <c r="F461" s="30">
        <f t="shared" si="22"/>
        <v>0</v>
      </c>
      <c r="G461" s="42">
        <f t="shared" si="23"/>
        <v>2.9934652410880602</v>
      </c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</row>
    <row r="462" spans="1:30" ht="16" thickBot="1">
      <c r="A462" s="23">
        <v>455</v>
      </c>
      <c r="B462" s="23">
        <v>96.396613058475438</v>
      </c>
      <c r="C462" s="23">
        <v>104.64321070795408</v>
      </c>
      <c r="D462" s="23"/>
      <c r="E462" s="30">
        <f t="shared" si="21"/>
        <v>0</v>
      </c>
      <c r="F462" s="30">
        <f t="shared" si="22"/>
        <v>1</v>
      </c>
      <c r="G462" s="42">
        <f t="shared" si="23"/>
        <v>8.2465976494786446</v>
      </c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</row>
    <row r="463" spans="1:30" ht="16" thickBot="1">
      <c r="A463" s="23">
        <v>456</v>
      </c>
      <c r="B463" s="23">
        <v>125.32787175699994</v>
      </c>
      <c r="C463" s="23">
        <v>128.92239801660463</v>
      </c>
      <c r="D463" s="23"/>
      <c r="E463" s="30">
        <f t="shared" si="21"/>
        <v>0</v>
      </c>
      <c r="F463" s="30">
        <f t="shared" si="22"/>
        <v>1</v>
      </c>
      <c r="G463" s="42">
        <f t="shared" si="23"/>
        <v>3.5945262596046916</v>
      </c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</row>
    <row r="464" spans="1:30" ht="16" thickBot="1">
      <c r="A464" s="23">
        <v>457</v>
      </c>
      <c r="B464" s="23">
        <v>119.71019899621328</v>
      </c>
      <c r="C464" s="23">
        <v>133.41604158602613</v>
      </c>
      <c r="D464" s="23"/>
      <c r="E464" s="30">
        <f t="shared" si="21"/>
        <v>0</v>
      </c>
      <c r="F464" s="30">
        <f t="shared" si="22"/>
        <v>1</v>
      </c>
      <c r="G464" s="42">
        <f t="shared" si="23"/>
        <v>13.705842589812846</v>
      </c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</row>
    <row r="465" spans="1:30" ht="16" thickBot="1">
      <c r="A465" s="23">
        <v>458</v>
      </c>
      <c r="B465" s="23">
        <v>140.62321247388937</v>
      </c>
      <c r="C465" s="23">
        <v>118.93256445798737</v>
      </c>
      <c r="D465" s="23"/>
      <c r="E465" s="30">
        <f t="shared" si="21"/>
        <v>1</v>
      </c>
      <c r="F465" s="30">
        <f t="shared" si="22"/>
        <v>0</v>
      </c>
      <c r="G465" s="42">
        <f t="shared" si="23"/>
        <v>21.690648015901999</v>
      </c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</row>
    <row r="466" spans="1:30" ht="16" thickBot="1">
      <c r="A466" s="23">
        <v>459</v>
      </c>
      <c r="B466" s="23">
        <v>121.71051564100226</v>
      </c>
      <c r="C466" s="23">
        <v>101.31931124790196</v>
      </c>
      <c r="D466" s="23"/>
      <c r="E466" s="30">
        <f t="shared" si="21"/>
        <v>1</v>
      </c>
      <c r="F466" s="30">
        <f t="shared" si="22"/>
        <v>0</v>
      </c>
      <c r="G466" s="42">
        <f t="shared" si="23"/>
        <v>20.391204393100296</v>
      </c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</row>
    <row r="467" spans="1:30" ht="16" thickBot="1">
      <c r="A467" s="23">
        <v>460</v>
      </c>
      <c r="B467" s="23">
        <v>108.71080843120035</v>
      </c>
      <c r="C467" s="23">
        <v>96.134996744636425</v>
      </c>
      <c r="D467" s="23"/>
      <c r="E467" s="30">
        <f t="shared" si="21"/>
        <v>1</v>
      </c>
      <c r="F467" s="30">
        <f t="shared" si="22"/>
        <v>0</v>
      </c>
      <c r="G467" s="42">
        <f t="shared" si="23"/>
        <v>12.575811686563924</v>
      </c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</row>
    <row r="468" spans="1:30" ht="16" thickBot="1">
      <c r="A468" s="23">
        <v>461</v>
      </c>
      <c r="B468" s="23">
        <v>104.42958540737969</v>
      </c>
      <c r="C468" s="23">
        <v>109.45738932174567</v>
      </c>
      <c r="D468" s="23"/>
      <c r="E468" s="30">
        <f t="shared" si="21"/>
        <v>0</v>
      </c>
      <c r="F468" s="30">
        <f t="shared" si="22"/>
        <v>1</v>
      </c>
      <c r="G468" s="42">
        <f t="shared" si="23"/>
        <v>5.0278039143659754</v>
      </c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</row>
    <row r="469" spans="1:30" ht="16" thickBot="1">
      <c r="A469" s="23">
        <v>462</v>
      </c>
      <c r="B469" s="23">
        <v>121.16646759429979</v>
      </c>
      <c r="C469" s="23">
        <v>109.39480246648981</v>
      </c>
      <c r="D469" s="23"/>
      <c r="E469" s="30">
        <f t="shared" si="21"/>
        <v>1</v>
      </c>
      <c r="F469" s="30">
        <f t="shared" si="22"/>
        <v>0</v>
      </c>
      <c r="G469" s="42">
        <f t="shared" si="23"/>
        <v>11.771665127809982</v>
      </c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</row>
    <row r="470" spans="1:30" ht="16" thickBot="1">
      <c r="A470" s="23">
        <v>463</v>
      </c>
      <c r="B470" s="23">
        <v>103.9722443883627</v>
      </c>
      <c r="C470" s="23">
        <v>109.43182612210407</v>
      </c>
      <c r="D470" s="23"/>
      <c r="E470" s="30">
        <f t="shared" si="21"/>
        <v>0</v>
      </c>
      <c r="F470" s="30">
        <f t="shared" si="22"/>
        <v>1</v>
      </c>
      <c r="G470" s="42">
        <f t="shared" si="23"/>
        <v>5.4595817337413735</v>
      </c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</row>
    <row r="471" spans="1:30" ht="16" thickBot="1">
      <c r="A471" s="23">
        <v>464</v>
      </c>
      <c r="B471" s="23">
        <v>94.179863089872228</v>
      </c>
      <c r="C471" s="23">
        <v>92.178313120555117</v>
      </c>
      <c r="D471" s="23"/>
      <c r="E471" s="30">
        <f t="shared" si="21"/>
        <v>1</v>
      </c>
      <c r="F471" s="30">
        <f t="shared" si="22"/>
        <v>0</v>
      </c>
      <c r="G471" s="42">
        <f t="shared" si="23"/>
        <v>2.0015499693171108</v>
      </c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</row>
    <row r="472" spans="1:30" ht="16" thickBot="1">
      <c r="A472" s="23">
        <v>465</v>
      </c>
      <c r="B472" s="23">
        <v>126.40444472925958</v>
      </c>
      <c r="C472" s="23">
        <v>96.02874428996958</v>
      </c>
      <c r="D472" s="23"/>
      <c r="E472" s="30">
        <f t="shared" si="21"/>
        <v>1</v>
      </c>
      <c r="F472" s="30">
        <f t="shared" si="22"/>
        <v>0</v>
      </c>
      <c r="G472" s="42">
        <f t="shared" si="23"/>
        <v>30.37570043929</v>
      </c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</row>
    <row r="473" spans="1:30" ht="16" thickBot="1">
      <c r="A473" s="23">
        <v>466</v>
      </c>
      <c r="B473" s="23">
        <v>108.36901332850975</v>
      </c>
      <c r="C473" s="23">
        <v>142.46299013000896</v>
      </c>
      <c r="D473" s="23"/>
      <c r="E473" s="30">
        <f t="shared" si="21"/>
        <v>0</v>
      </c>
      <c r="F473" s="30">
        <f t="shared" si="22"/>
        <v>1</v>
      </c>
      <c r="G473" s="42">
        <f t="shared" si="23"/>
        <v>34.09397680149921</v>
      </c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</row>
    <row r="474" spans="1:30" ht="16" thickBot="1">
      <c r="A474" s="23">
        <v>467</v>
      </c>
      <c r="B474" s="23">
        <v>126.3398161576762</v>
      </c>
      <c r="C474" s="23">
        <v>152.23972594190073</v>
      </c>
      <c r="D474" s="23"/>
      <c r="E474" s="30">
        <f t="shared" si="21"/>
        <v>0</v>
      </c>
      <c r="F474" s="30">
        <f t="shared" si="22"/>
        <v>1</v>
      </c>
      <c r="G474" s="42">
        <f t="shared" si="23"/>
        <v>25.899909784224533</v>
      </c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</row>
    <row r="475" spans="1:30" ht="16" thickBot="1">
      <c r="A475" s="23">
        <v>468</v>
      </c>
      <c r="B475" s="23">
        <v>97.862980181398484</v>
      </c>
      <c r="C475" s="23">
        <v>124.42681271158649</v>
      </c>
      <c r="D475" s="23"/>
      <c r="E475" s="30">
        <f t="shared" si="21"/>
        <v>0</v>
      </c>
      <c r="F475" s="30">
        <f t="shared" si="22"/>
        <v>1</v>
      </c>
      <c r="G475" s="42">
        <f t="shared" si="23"/>
        <v>26.563832530188009</v>
      </c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</row>
    <row r="476" spans="1:30" ht="16" thickBot="1">
      <c r="A476" s="23">
        <v>469</v>
      </c>
      <c r="B476" s="23">
        <v>125.51987531312993</v>
      </c>
      <c r="C476" s="23">
        <v>115.56459421052115</v>
      </c>
      <c r="D476" s="23"/>
      <c r="E476" s="30">
        <f t="shared" si="21"/>
        <v>1</v>
      </c>
      <c r="F476" s="30">
        <f t="shared" si="22"/>
        <v>0</v>
      </c>
      <c r="G476" s="42">
        <f t="shared" si="23"/>
        <v>9.9552811026087795</v>
      </c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</row>
    <row r="477" spans="1:30" ht="16" thickBot="1">
      <c r="A477" s="23">
        <v>470</v>
      </c>
      <c r="B477" s="23">
        <v>110.2914594925824</v>
      </c>
      <c r="C477" s="23">
        <v>126.22011886629717</v>
      </c>
      <c r="D477" s="23"/>
      <c r="E477" s="30">
        <f t="shared" si="21"/>
        <v>0</v>
      </c>
      <c r="F477" s="30">
        <f t="shared" si="22"/>
        <v>1</v>
      </c>
      <c r="G477" s="42">
        <f t="shared" si="23"/>
        <v>15.928659373714765</v>
      </c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</row>
    <row r="478" spans="1:30" ht="16" thickBot="1">
      <c r="A478" s="23">
        <v>471</v>
      </c>
      <c r="B478" s="23">
        <v>126.21953968914595</v>
      </c>
      <c r="C478" s="23">
        <v>110.39728115899065</v>
      </c>
      <c r="D478" s="23"/>
      <c r="E478" s="30">
        <f t="shared" si="21"/>
        <v>1</v>
      </c>
      <c r="F478" s="30">
        <f t="shared" si="22"/>
        <v>0</v>
      </c>
      <c r="G478" s="42">
        <f t="shared" si="23"/>
        <v>15.822258530155295</v>
      </c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</row>
    <row r="479" spans="1:30" ht="16" thickBot="1">
      <c r="A479" s="23">
        <v>472</v>
      </c>
      <c r="B479" s="23">
        <v>123.20482609502524</v>
      </c>
      <c r="C479" s="23">
        <v>104.67979491580763</v>
      </c>
      <c r="D479" s="23"/>
      <c r="E479" s="30">
        <f t="shared" si="21"/>
        <v>1</v>
      </c>
      <c r="F479" s="30">
        <f t="shared" si="22"/>
        <v>0</v>
      </c>
      <c r="G479" s="42">
        <f t="shared" si="23"/>
        <v>18.525031179217606</v>
      </c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</row>
    <row r="480" spans="1:30" ht="16" thickBot="1">
      <c r="A480" s="23">
        <v>473</v>
      </c>
      <c r="B480" s="23">
        <v>119.81334776944001</v>
      </c>
      <c r="C480" s="23">
        <v>99.136121273460901</v>
      </c>
      <c r="D480" s="23"/>
      <c r="E480" s="30">
        <f t="shared" si="21"/>
        <v>1</v>
      </c>
      <c r="F480" s="30">
        <f t="shared" si="22"/>
        <v>0</v>
      </c>
      <c r="G480" s="42">
        <f t="shared" si="23"/>
        <v>20.677226495979113</v>
      </c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</row>
    <row r="481" spans="1:30" ht="16" thickBot="1">
      <c r="A481" s="23">
        <v>474</v>
      </c>
      <c r="B481" s="23">
        <v>125.47235545289458</v>
      </c>
      <c r="C481" s="23">
        <v>113.56679337699961</v>
      </c>
      <c r="D481" s="23"/>
      <c r="E481" s="30">
        <f t="shared" si="21"/>
        <v>1</v>
      </c>
      <c r="F481" s="30">
        <f t="shared" si="22"/>
        <v>0</v>
      </c>
      <c r="G481" s="42">
        <f t="shared" si="23"/>
        <v>11.905562075894963</v>
      </c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</row>
    <row r="482" spans="1:30" ht="16" thickBot="1">
      <c r="A482" s="23">
        <v>475</v>
      </c>
      <c r="B482" s="23">
        <v>131.30070698518662</v>
      </c>
      <c r="C482" s="23">
        <v>99.063809007499358</v>
      </c>
      <c r="D482" s="23"/>
      <c r="E482" s="30">
        <f t="shared" si="21"/>
        <v>1</v>
      </c>
      <c r="F482" s="30">
        <f t="shared" si="22"/>
        <v>0</v>
      </c>
      <c r="G482" s="42">
        <f t="shared" si="23"/>
        <v>32.236897977687264</v>
      </c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</row>
    <row r="483" spans="1:30" ht="16" thickBot="1">
      <c r="A483" s="23">
        <v>476</v>
      </c>
      <c r="B483" s="23">
        <v>82.294577391626746</v>
      </c>
      <c r="C483" s="23">
        <v>90.079864156552844</v>
      </c>
      <c r="D483" s="23"/>
      <c r="E483" s="30">
        <f t="shared" si="21"/>
        <v>0</v>
      </c>
      <c r="F483" s="30">
        <f t="shared" si="22"/>
        <v>1</v>
      </c>
      <c r="G483" s="42">
        <f t="shared" si="23"/>
        <v>7.7852867649260986</v>
      </c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</row>
    <row r="484" spans="1:30" ht="16" thickBot="1">
      <c r="A484" s="23">
        <v>477</v>
      </c>
      <c r="B484" s="23">
        <v>120.46909624537892</v>
      </c>
      <c r="C484" s="23">
        <v>121.83486060108062</v>
      </c>
      <c r="D484" s="23"/>
      <c r="E484" s="30">
        <f t="shared" si="21"/>
        <v>0</v>
      </c>
      <c r="F484" s="30">
        <f t="shared" si="22"/>
        <v>1</v>
      </c>
      <c r="G484" s="42">
        <f t="shared" si="23"/>
        <v>1.3657643557016996</v>
      </c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</row>
    <row r="485" spans="1:30" ht="16" thickBot="1">
      <c r="A485" s="23">
        <v>478</v>
      </c>
      <c r="B485" s="23">
        <v>106.62504124244451</v>
      </c>
      <c r="C485" s="23">
        <v>111.5425402819525</v>
      </c>
      <c r="D485" s="23"/>
      <c r="E485" s="30">
        <f t="shared" si="21"/>
        <v>0</v>
      </c>
      <c r="F485" s="30">
        <f t="shared" si="22"/>
        <v>1</v>
      </c>
      <c r="G485" s="42">
        <f t="shared" si="23"/>
        <v>4.9174990395079874</v>
      </c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</row>
    <row r="486" spans="1:30" ht="16" thickBot="1">
      <c r="A486" s="23">
        <v>479</v>
      </c>
      <c r="B486" s="23">
        <v>92.795188651250001</v>
      </c>
      <c r="C486" s="23">
        <v>105.16397811451159</v>
      </c>
      <c r="D486" s="23"/>
      <c r="E486" s="30">
        <f t="shared" si="21"/>
        <v>0</v>
      </c>
      <c r="F486" s="30">
        <f t="shared" si="22"/>
        <v>1</v>
      </c>
      <c r="G486" s="42">
        <f t="shared" si="23"/>
        <v>12.368789463261592</v>
      </c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</row>
    <row r="487" spans="1:30" ht="16" thickBot="1">
      <c r="A487" s="23">
        <v>480</v>
      </c>
      <c r="B487" s="23">
        <v>112.68695256209189</v>
      </c>
      <c r="C487" s="23">
        <v>76.524427045684092</v>
      </c>
      <c r="D487" s="23"/>
      <c r="E487" s="30">
        <f t="shared" si="21"/>
        <v>1</v>
      </c>
      <c r="F487" s="30">
        <f t="shared" si="22"/>
        <v>0</v>
      </c>
      <c r="G487" s="42">
        <f t="shared" si="23"/>
        <v>36.162525516407797</v>
      </c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</row>
    <row r="488" spans="1:30" ht="16" thickBot="1">
      <c r="A488" s="23">
        <v>481</v>
      </c>
      <c r="B488" s="23">
        <v>120.53310457118968</v>
      </c>
      <c r="C488" s="23">
        <v>135.91321046804219</v>
      </c>
      <c r="D488" s="23"/>
      <c r="E488" s="30">
        <f t="shared" si="21"/>
        <v>0</v>
      </c>
      <c r="F488" s="30">
        <f t="shared" si="22"/>
        <v>1</v>
      </c>
      <c r="G488" s="42">
        <f t="shared" si="23"/>
        <v>15.380105896852513</v>
      </c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</row>
    <row r="489" spans="1:30" ht="16" thickBot="1">
      <c r="A489" s="23">
        <v>482</v>
      </c>
      <c r="B489" s="23">
        <v>102.4903681463563</v>
      </c>
      <c r="C489" s="23">
        <v>118.21384722267277</v>
      </c>
      <c r="D489" s="23"/>
      <c r="E489" s="30">
        <f t="shared" si="21"/>
        <v>0</v>
      </c>
      <c r="F489" s="30">
        <f t="shared" si="22"/>
        <v>1</v>
      </c>
      <c r="G489" s="42">
        <f t="shared" si="23"/>
        <v>15.723479076316465</v>
      </c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</row>
    <row r="490" spans="1:30" ht="16" thickBot="1">
      <c r="A490" s="23">
        <v>483</v>
      </c>
      <c r="B490" s="23">
        <v>109.9363099107027</v>
      </c>
      <c r="C490" s="23">
        <v>122.106262826749</v>
      </c>
      <c r="D490" s="23"/>
      <c r="E490" s="30">
        <f t="shared" si="21"/>
        <v>0</v>
      </c>
      <c r="F490" s="30">
        <f t="shared" si="22"/>
        <v>1</v>
      </c>
      <c r="G490" s="42">
        <f t="shared" si="23"/>
        <v>12.169952916046299</v>
      </c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</row>
    <row r="491" spans="1:30" ht="16" thickBot="1">
      <c r="A491" s="23">
        <v>484</v>
      </c>
      <c r="B491" s="23">
        <v>112.03255009941833</v>
      </c>
      <c r="C491" s="23">
        <v>137.05622787402908</v>
      </c>
      <c r="D491" s="23"/>
      <c r="E491" s="30">
        <f t="shared" si="21"/>
        <v>0</v>
      </c>
      <c r="F491" s="30">
        <f t="shared" si="22"/>
        <v>1</v>
      </c>
      <c r="G491" s="42">
        <f t="shared" si="23"/>
        <v>25.023677774610746</v>
      </c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</row>
    <row r="492" spans="1:30" ht="16" thickBot="1">
      <c r="A492" s="23">
        <v>485</v>
      </c>
      <c r="B492" s="23">
        <v>123.90759010611139</v>
      </c>
      <c r="C492" s="23">
        <v>88.680204244112275</v>
      </c>
      <c r="D492" s="23"/>
      <c r="E492" s="30">
        <f t="shared" si="21"/>
        <v>1</v>
      </c>
      <c r="F492" s="30">
        <f t="shared" si="22"/>
        <v>0</v>
      </c>
      <c r="G492" s="42">
        <f t="shared" si="23"/>
        <v>35.22738586199911</v>
      </c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</row>
    <row r="493" spans="1:30" ht="16" thickBot="1">
      <c r="A493" s="23">
        <v>486</v>
      </c>
      <c r="B493" s="23">
        <v>116.59233794858385</v>
      </c>
      <c r="C493" s="23">
        <v>102.78887817533347</v>
      </c>
      <c r="D493" s="23"/>
      <c r="E493" s="30">
        <f t="shared" si="21"/>
        <v>1</v>
      </c>
      <c r="F493" s="30">
        <f t="shared" si="22"/>
        <v>0</v>
      </c>
      <c r="G493" s="42">
        <f t="shared" si="23"/>
        <v>13.803459773250381</v>
      </c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</row>
    <row r="494" spans="1:30" ht="16" thickBot="1">
      <c r="A494" s="23">
        <v>487</v>
      </c>
      <c r="B494" s="23">
        <v>101.80774769745751</v>
      </c>
      <c r="C494" s="23">
        <v>121.0137402190998</v>
      </c>
      <c r="D494" s="23"/>
      <c r="E494" s="30">
        <f t="shared" si="21"/>
        <v>0</v>
      </c>
      <c r="F494" s="30">
        <f t="shared" si="22"/>
        <v>1</v>
      </c>
      <c r="G494" s="42">
        <f t="shared" si="23"/>
        <v>19.205992521642287</v>
      </c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</row>
    <row r="495" spans="1:30" ht="16" thickBot="1">
      <c r="A495" s="23">
        <v>488</v>
      </c>
      <c r="B495" s="23">
        <v>133.20144836424851</v>
      </c>
      <c r="C495" s="23">
        <v>87.08400437498247</v>
      </c>
      <c r="D495" s="23"/>
      <c r="E495" s="30">
        <f t="shared" si="21"/>
        <v>1</v>
      </c>
      <c r="F495" s="30">
        <f t="shared" si="22"/>
        <v>0</v>
      </c>
      <c r="G495" s="42">
        <f t="shared" si="23"/>
        <v>46.117443989266036</v>
      </c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</row>
    <row r="496" spans="1:30" ht="16" thickBot="1">
      <c r="A496" s="23">
        <v>489</v>
      </c>
      <c r="B496" s="23">
        <v>118.19106261724626</v>
      </c>
      <c r="C496" s="23">
        <v>117.3891594535387</v>
      </c>
      <c r="D496" s="23"/>
      <c r="E496" s="30">
        <f t="shared" si="21"/>
        <v>1</v>
      </c>
      <c r="F496" s="30">
        <f t="shared" si="22"/>
        <v>0</v>
      </c>
      <c r="G496" s="42">
        <f t="shared" si="23"/>
        <v>0.8019031637075642</v>
      </c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</row>
    <row r="497" spans="1:30" ht="16" thickBot="1">
      <c r="A497" s="23">
        <v>490</v>
      </c>
      <c r="B497" s="23">
        <v>85.928259096013264</v>
      </c>
      <c r="C497" s="23">
        <v>103.03784072663667</v>
      </c>
      <c r="D497" s="23"/>
      <c r="E497" s="30">
        <f t="shared" si="21"/>
        <v>0</v>
      </c>
      <c r="F497" s="30">
        <f t="shared" si="22"/>
        <v>1</v>
      </c>
      <c r="G497" s="42">
        <f t="shared" si="23"/>
        <v>17.10958163062341</v>
      </c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</row>
    <row r="498" spans="1:30" ht="16" thickBot="1">
      <c r="A498" s="23">
        <v>491</v>
      </c>
      <c r="B498" s="23">
        <v>121.91680404929389</v>
      </c>
      <c r="C498" s="23">
        <v>107.44822029068426</v>
      </c>
      <c r="D498" s="23"/>
      <c r="E498" s="30">
        <f t="shared" si="21"/>
        <v>1</v>
      </c>
      <c r="F498" s="30">
        <f t="shared" si="22"/>
        <v>0</v>
      </c>
      <c r="G498" s="42">
        <f t="shared" si="23"/>
        <v>14.468583758609626</v>
      </c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</row>
    <row r="499" spans="1:30" ht="16" thickBot="1">
      <c r="A499" s="23">
        <v>492</v>
      </c>
      <c r="B499" s="23">
        <v>116.87242913021878</v>
      </c>
      <c r="C499" s="23">
        <v>129.8305819051042</v>
      </c>
      <c r="D499" s="23"/>
      <c r="E499" s="30">
        <f t="shared" si="21"/>
        <v>0</v>
      </c>
      <c r="F499" s="30">
        <f t="shared" si="22"/>
        <v>1</v>
      </c>
      <c r="G499" s="42">
        <f t="shared" si="23"/>
        <v>12.95815277488542</v>
      </c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</row>
    <row r="500" spans="1:30" ht="16" thickBot="1">
      <c r="A500" s="23">
        <v>493</v>
      </c>
      <c r="B500" s="23">
        <v>98.174116003325111</v>
      </c>
      <c r="C500" s="23">
        <v>119.58346040107881</v>
      </c>
      <c r="D500" s="23"/>
      <c r="E500" s="30">
        <f t="shared" si="21"/>
        <v>0</v>
      </c>
      <c r="F500" s="30">
        <f t="shared" si="22"/>
        <v>1</v>
      </c>
      <c r="G500" s="42">
        <f t="shared" si="23"/>
        <v>21.409344397753699</v>
      </c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</row>
    <row r="501" spans="1:30" ht="16" thickBot="1">
      <c r="A501" s="23">
        <v>494</v>
      </c>
      <c r="B501" s="23">
        <v>128.27045352641244</v>
      </c>
      <c r="C501" s="23">
        <v>111.06867701573688</v>
      </c>
      <c r="D501" s="23"/>
      <c r="E501" s="30">
        <f t="shared" si="21"/>
        <v>1</v>
      </c>
      <c r="F501" s="30">
        <f t="shared" si="22"/>
        <v>0</v>
      </c>
      <c r="G501" s="42">
        <f t="shared" si="23"/>
        <v>17.201776510675558</v>
      </c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</row>
    <row r="502" spans="1:30" ht="16" thickBot="1">
      <c r="A502" s="23">
        <v>495</v>
      </c>
      <c r="B502" s="23">
        <v>122.86429886299709</v>
      </c>
      <c r="C502" s="23">
        <v>132.99239019886869</v>
      </c>
      <c r="D502" s="23"/>
      <c r="E502" s="30">
        <f t="shared" si="21"/>
        <v>0</v>
      </c>
      <c r="F502" s="30">
        <f t="shared" si="22"/>
        <v>1</v>
      </c>
      <c r="G502" s="42">
        <f t="shared" si="23"/>
        <v>10.128091335871602</v>
      </c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</row>
    <row r="503" spans="1:30" ht="16" thickBot="1">
      <c r="A503" s="23">
        <v>496</v>
      </c>
      <c r="B503" s="23">
        <v>134.04870354025994</v>
      </c>
      <c r="C503" s="23">
        <v>119.89345310431645</v>
      </c>
      <c r="D503" s="23"/>
      <c r="E503" s="30">
        <f t="shared" si="21"/>
        <v>1</v>
      </c>
      <c r="F503" s="30">
        <f t="shared" si="22"/>
        <v>0</v>
      </c>
      <c r="G503" s="42">
        <f t="shared" si="23"/>
        <v>14.155250435943486</v>
      </c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</row>
    <row r="504" spans="1:30" ht="16" thickBot="1">
      <c r="A504" s="23">
        <v>497</v>
      </c>
      <c r="B504" s="23">
        <v>93.458567828606505</v>
      </c>
      <c r="C504" s="23">
        <v>110.15649851211184</v>
      </c>
      <c r="D504" s="23"/>
      <c r="E504" s="30">
        <f t="shared" si="21"/>
        <v>0</v>
      </c>
      <c r="F504" s="30">
        <f t="shared" si="22"/>
        <v>1</v>
      </c>
      <c r="G504" s="42">
        <f t="shared" si="23"/>
        <v>16.697930683505334</v>
      </c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</row>
    <row r="505" spans="1:30" ht="16" thickBot="1">
      <c r="A505" s="23">
        <v>498</v>
      </c>
      <c r="B505" s="23">
        <v>105.79279706663183</v>
      </c>
      <c r="C505" s="23">
        <v>124.26882878109757</v>
      </c>
      <c r="D505" s="23"/>
      <c r="E505" s="30">
        <f t="shared" si="21"/>
        <v>0</v>
      </c>
      <c r="F505" s="30">
        <f t="shared" si="22"/>
        <v>1</v>
      </c>
      <c r="G505" s="42">
        <f t="shared" si="23"/>
        <v>18.476031714465734</v>
      </c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</row>
    <row r="506" spans="1:30" ht="16" thickBot="1">
      <c r="A506" s="23">
        <v>499</v>
      </c>
      <c r="B506" s="23">
        <v>111.30928260183956</v>
      </c>
      <c r="C506" s="23">
        <v>90.390545214608892</v>
      </c>
      <c r="D506" s="23"/>
      <c r="E506" s="30">
        <f t="shared" si="21"/>
        <v>1</v>
      </c>
      <c r="F506" s="30">
        <f t="shared" si="22"/>
        <v>0</v>
      </c>
      <c r="G506" s="42">
        <f t="shared" si="23"/>
        <v>20.918737387230664</v>
      </c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</row>
    <row r="507" spans="1:30" ht="16" thickBot="1">
      <c r="A507" s="23">
        <v>500</v>
      </c>
      <c r="B507" s="23">
        <v>133.70080392578774</v>
      </c>
      <c r="C507" s="23">
        <v>114.19335969001759</v>
      </c>
      <c r="D507" s="23"/>
      <c r="E507" s="30">
        <f t="shared" si="21"/>
        <v>1</v>
      </c>
      <c r="F507" s="30">
        <f t="shared" si="22"/>
        <v>0</v>
      </c>
      <c r="G507" s="42">
        <f t="shared" si="23"/>
        <v>19.507444235770151</v>
      </c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</row>
    <row r="508" spans="1:30" ht="16" thickBot="1">
      <c r="A508" s="23">
        <v>501</v>
      </c>
      <c r="B508" s="23">
        <v>79.98093401355429</v>
      </c>
      <c r="C508" s="23">
        <v>68.534455706474802</v>
      </c>
      <c r="D508" s="23"/>
      <c r="E508" s="30">
        <f t="shared" si="21"/>
        <v>1</v>
      </c>
      <c r="F508" s="30">
        <f t="shared" si="22"/>
        <v>0</v>
      </c>
      <c r="G508" s="42">
        <f t="shared" si="23"/>
        <v>11.446478307079488</v>
      </c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</row>
    <row r="509" spans="1:30" ht="16" thickBot="1">
      <c r="A509" s="23">
        <v>502</v>
      </c>
      <c r="B509" s="23">
        <v>91.480578672284608</v>
      </c>
      <c r="C509" s="23">
        <v>102.94355723076427</v>
      </c>
      <c r="D509" s="23"/>
      <c r="E509" s="30">
        <f t="shared" si="21"/>
        <v>0</v>
      </c>
      <c r="F509" s="30">
        <f t="shared" si="22"/>
        <v>1</v>
      </c>
      <c r="G509" s="42">
        <f t="shared" si="23"/>
        <v>11.462978558479662</v>
      </c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</row>
    <row r="510" spans="1:30" ht="16" thickBot="1">
      <c r="A510" s="23">
        <v>503</v>
      </c>
      <c r="B510" s="23">
        <v>113.49169648198901</v>
      </c>
      <c r="C510" s="23">
        <v>92.466382507120414</v>
      </c>
      <c r="D510" s="23"/>
      <c r="E510" s="30">
        <f t="shared" si="21"/>
        <v>1</v>
      </c>
      <c r="F510" s="30">
        <f t="shared" si="22"/>
        <v>0</v>
      </c>
      <c r="G510" s="42">
        <f t="shared" si="23"/>
        <v>21.025313974868595</v>
      </c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</row>
    <row r="511" spans="1:30" ht="16" thickBot="1">
      <c r="A511" s="23">
        <v>504</v>
      </c>
      <c r="B511" s="23">
        <v>124.69566570918296</v>
      </c>
      <c r="C511" s="23">
        <v>114.61961062040234</v>
      </c>
      <c r="D511" s="23"/>
      <c r="E511" s="30">
        <f t="shared" si="21"/>
        <v>1</v>
      </c>
      <c r="F511" s="30">
        <f t="shared" si="22"/>
        <v>0</v>
      </c>
      <c r="G511" s="42">
        <f t="shared" si="23"/>
        <v>10.07605508878062</v>
      </c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</row>
    <row r="512" spans="1:30" ht="16" thickBot="1">
      <c r="A512" s="23">
        <v>505</v>
      </c>
      <c r="B512" s="23">
        <v>98.970348120804033</v>
      </c>
      <c r="C512" s="23">
        <v>112.81050605628951</v>
      </c>
      <c r="D512" s="23"/>
      <c r="E512" s="30">
        <f t="shared" si="21"/>
        <v>0</v>
      </c>
      <c r="F512" s="30">
        <f t="shared" si="22"/>
        <v>1</v>
      </c>
      <c r="G512" s="42">
        <f t="shared" si="23"/>
        <v>13.840157935485479</v>
      </c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</row>
    <row r="513" spans="1:30" ht="16" thickBot="1">
      <c r="A513" s="23">
        <v>506</v>
      </c>
      <c r="B513" s="23">
        <v>97.610617218434101</v>
      </c>
      <c r="C513" s="23">
        <v>129.3596397246736</v>
      </c>
      <c r="D513" s="23"/>
      <c r="E513" s="30">
        <f t="shared" si="21"/>
        <v>0</v>
      </c>
      <c r="F513" s="30">
        <f t="shared" si="22"/>
        <v>1</v>
      </c>
      <c r="G513" s="42">
        <f t="shared" si="23"/>
        <v>31.749022506239498</v>
      </c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</row>
    <row r="514" spans="1:30" ht="16" thickBot="1">
      <c r="A514" s="23">
        <v>507</v>
      </c>
      <c r="B514" s="23">
        <v>115.67705913568886</v>
      </c>
      <c r="C514" s="23">
        <v>98.888334636090278</v>
      </c>
      <c r="D514" s="23"/>
      <c r="E514" s="30">
        <f t="shared" si="21"/>
        <v>1</v>
      </c>
      <c r="F514" s="30">
        <f t="shared" si="22"/>
        <v>0</v>
      </c>
      <c r="G514" s="42">
        <f t="shared" si="23"/>
        <v>16.788724499598587</v>
      </c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</row>
    <row r="515" spans="1:30" ht="16" thickBot="1">
      <c r="A515" s="23">
        <v>508</v>
      </c>
      <c r="B515" s="23">
        <v>114.94768502433634</v>
      </c>
      <c r="C515" s="23">
        <v>99.270079272477375</v>
      </c>
      <c r="D515" s="23"/>
      <c r="E515" s="30">
        <f t="shared" si="21"/>
        <v>1</v>
      </c>
      <c r="F515" s="30">
        <f t="shared" si="22"/>
        <v>0</v>
      </c>
      <c r="G515" s="42">
        <f t="shared" si="23"/>
        <v>15.677605751858962</v>
      </c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</row>
    <row r="516" spans="1:30" ht="16" thickBot="1">
      <c r="A516" s="23">
        <v>509</v>
      </c>
      <c r="B516" s="23">
        <v>72.026743301177234</v>
      </c>
      <c r="C516" s="23">
        <v>86.807994601815096</v>
      </c>
      <c r="D516" s="23"/>
      <c r="E516" s="30">
        <f t="shared" si="21"/>
        <v>0</v>
      </c>
      <c r="F516" s="30">
        <f t="shared" si="22"/>
        <v>1</v>
      </c>
      <c r="G516" s="42">
        <f t="shared" si="23"/>
        <v>14.781251300637862</v>
      </c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</row>
    <row r="517" spans="1:30" ht="16" thickBot="1">
      <c r="A517" s="23">
        <v>510</v>
      </c>
      <c r="B517" s="23">
        <v>79.628399565927822</v>
      </c>
      <c r="C517" s="23">
        <v>100.01634420770469</v>
      </c>
      <c r="D517" s="23"/>
      <c r="E517" s="30">
        <f t="shared" si="21"/>
        <v>0</v>
      </c>
      <c r="F517" s="30">
        <f t="shared" si="22"/>
        <v>1</v>
      </c>
      <c r="G517" s="42">
        <f t="shared" si="23"/>
        <v>20.387944641776869</v>
      </c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</row>
    <row r="518" spans="1:30" ht="16" thickBot="1">
      <c r="A518" s="23">
        <v>511</v>
      </c>
      <c r="B518" s="23">
        <v>91.971840207613567</v>
      </c>
      <c r="C518" s="23">
        <v>97.187954956281956</v>
      </c>
      <c r="D518" s="23"/>
      <c r="E518" s="30">
        <f t="shared" si="21"/>
        <v>0</v>
      </c>
      <c r="F518" s="30">
        <f t="shared" si="22"/>
        <v>1</v>
      </c>
      <c r="G518" s="42">
        <f t="shared" si="23"/>
        <v>5.2161147486683888</v>
      </c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</row>
    <row r="519" spans="1:30" ht="16" thickBot="1">
      <c r="A519" s="23">
        <v>512</v>
      </c>
      <c r="B519" s="23">
        <v>117.99402904054622</v>
      </c>
      <c r="C519" s="23">
        <v>157.01024289286377</v>
      </c>
      <c r="D519" s="23"/>
      <c r="E519" s="30">
        <f t="shared" si="21"/>
        <v>0</v>
      </c>
      <c r="F519" s="30">
        <f t="shared" si="22"/>
        <v>1</v>
      </c>
      <c r="G519" s="42">
        <f t="shared" si="23"/>
        <v>39.016213852317549</v>
      </c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</row>
    <row r="520" spans="1:30" ht="16" thickBot="1">
      <c r="A520" s="23">
        <v>513</v>
      </c>
      <c r="B520" s="23">
        <v>103.77366169831463</v>
      </c>
      <c r="C520" s="23">
        <v>90.670189423766729</v>
      </c>
      <c r="D520" s="23"/>
      <c r="E520" s="30">
        <f t="shared" ref="E520:E583" si="24">IF(B520&gt;C520, 1, 0)</f>
        <v>1</v>
      </c>
      <c r="F520" s="30">
        <f t="shared" ref="F520:F583" si="25">IF(B520&lt;C520, 1, 0)</f>
        <v>0</v>
      </c>
      <c r="G520" s="42">
        <f t="shared" ref="G520:G583" si="26">IF(B520&gt;C520,B520-C520,C520-B520)</f>
        <v>13.103472274547897</v>
      </c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</row>
    <row r="521" spans="1:30" ht="16" thickBot="1">
      <c r="A521" s="23">
        <v>514</v>
      </c>
      <c r="B521" s="23">
        <v>109.9100278353381</v>
      </c>
      <c r="C521" s="23">
        <v>114.13548152134668</v>
      </c>
      <c r="D521" s="23"/>
      <c r="E521" s="30">
        <f t="shared" si="24"/>
        <v>0</v>
      </c>
      <c r="F521" s="30">
        <f t="shared" si="25"/>
        <v>1</v>
      </c>
      <c r="G521" s="42">
        <f t="shared" si="26"/>
        <v>4.2254536860085778</v>
      </c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</row>
    <row r="522" spans="1:30" ht="16" thickBot="1">
      <c r="A522" s="23">
        <v>515</v>
      </c>
      <c r="B522" s="23">
        <v>121.23682585971126</v>
      </c>
      <c r="C522" s="23">
        <v>119.05879348800272</v>
      </c>
      <c r="D522" s="23"/>
      <c r="E522" s="30">
        <f t="shared" si="24"/>
        <v>1</v>
      </c>
      <c r="F522" s="30">
        <f t="shared" si="25"/>
        <v>0</v>
      </c>
      <c r="G522" s="42">
        <f t="shared" si="26"/>
        <v>2.1780323717085395</v>
      </c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</row>
    <row r="523" spans="1:30" ht="16" thickBot="1">
      <c r="A523" s="23">
        <v>516</v>
      </c>
      <c r="B523" s="23">
        <v>111.41430071901141</v>
      </c>
      <c r="C523" s="23">
        <v>118.23976197172583</v>
      </c>
      <c r="D523" s="23"/>
      <c r="E523" s="30">
        <f t="shared" si="24"/>
        <v>0</v>
      </c>
      <c r="F523" s="30">
        <f t="shared" si="25"/>
        <v>1</v>
      </c>
      <c r="G523" s="42">
        <f t="shared" si="26"/>
        <v>6.8254612527144189</v>
      </c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</row>
    <row r="524" spans="1:30" ht="16" thickBot="1">
      <c r="A524" s="23">
        <v>517</v>
      </c>
      <c r="B524" s="23">
        <v>99.46066109492871</v>
      </c>
      <c r="C524" s="23">
        <v>112.79306003507079</v>
      </c>
      <c r="D524" s="23"/>
      <c r="E524" s="30">
        <f t="shared" si="24"/>
        <v>0</v>
      </c>
      <c r="F524" s="30">
        <f t="shared" si="25"/>
        <v>1</v>
      </c>
      <c r="G524" s="42">
        <f t="shared" si="26"/>
        <v>13.332398940142085</v>
      </c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</row>
    <row r="525" spans="1:30" ht="16" thickBot="1">
      <c r="A525" s="23">
        <v>518</v>
      </c>
      <c r="B525" s="23">
        <v>124.02520443870753</v>
      </c>
      <c r="C525" s="23">
        <v>100.50419081539168</v>
      </c>
      <c r="D525" s="23"/>
      <c r="E525" s="30">
        <f t="shared" si="24"/>
        <v>1</v>
      </c>
      <c r="F525" s="30">
        <f t="shared" si="25"/>
        <v>0</v>
      </c>
      <c r="G525" s="42">
        <f t="shared" si="26"/>
        <v>23.521013623315852</v>
      </c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</row>
    <row r="526" spans="1:30" ht="16" thickBot="1">
      <c r="A526" s="23">
        <v>519</v>
      </c>
      <c r="B526" s="23">
        <v>96.242725748876339</v>
      </c>
      <c r="C526" s="23">
        <v>122.55262199514976</v>
      </c>
      <c r="D526" s="23"/>
      <c r="E526" s="30">
        <f t="shared" si="24"/>
        <v>0</v>
      </c>
      <c r="F526" s="30">
        <f t="shared" si="25"/>
        <v>1</v>
      </c>
      <c r="G526" s="42">
        <f t="shared" si="26"/>
        <v>26.309896246273425</v>
      </c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</row>
    <row r="527" spans="1:30" ht="16" thickBot="1">
      <c r="A527" s="23">
        <v>520</v>
      </c>
      <c r="B527" s="23">
        <v>115.8054081395901</v>
      </c>
      <c r="C527" s="23">
        <v>123.16614181469905</v>
      </c>
      <c r="D527" s="23"/>
      <c r="E527" s="30">
        <f t="shared" si="24"/>
        <v>0</v>
      </c>
      <c r="F527" s="30">
        <f t="shared" si="25"/>
        <v>1</v>
      </c>
      <c r="G527" s="42">
        <f t="shared" si="26"/>
        <v>7.3607336751089463</v>
      </c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</row>
    <row r="528" spans="1:30" ht="16" thickBot="1">
      <c r="A528" s="23">
        <v>521</v>
      </c>
      <c r="B528" s="23">
        <v>121.88965582020401</v>
      </c>
      <c r="C528" s="23">
        <v>99.266766533304235</v>
      </c>
      <c r="D528" s="23"/>
      <c r="E528" s="30">
        <f t="shared" si="24"/>
        <v>1</v>
      </c>
      <c r="F528" s="30">
        <f t="shared" si="25"/>
        <v>0</v>
      </c>
      <c r="G528" s="42">
        <f t="shared" si="26"/>
        <v>22.622889286899778</v>
      </c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</row>
    <row r="529" spans="1:30" ht="16" thickBot="1">
      <c r="A529" s="23">
        <v>522</v>
      </c>
      <c r="B529" s="23">
        <v>82.040654157305227</v>
      </c>
      <c r="C529" s="23">
        <v>119.20482030663806</v>
      </c>
      <c r="D529" s="23"/>
      <c r="E529" s="30">
        <f t="shared" si="24"/>
        <v>0</v>
      </c>
      <c r="F529" s="30">
        <f t="shared" si="25"/>
        <v>1</v>
      </c>
      <c r="G529" s="42">
        <f t="shared" si="26"/>
        <v>37.164166149332829</v>
      </c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</row>
    <row r="530" spans="1:30" ht="16" thickBot="1">
      <c r="A530" s="23">
        <v>523</v>
      </c>
      <c r="B530" s="23">
        <v>90.051748253272237</v>
      </c>
      <c r="C530" s="23">
        <v>108.21043060910095</v>
      </c>
      <c r="D530" s="23"/>
      <c r="E530" s="30">
        <f t="shared" si="24"/>
        <v>0</v>
      </c>
      <c r="F530" s="30">
        <f t="shared" si="25"/>
        <v>1</v>
      </c>
      <c r="G530" s="42">
        <f t="shared" si="26"/>
        <v>18.158682355828716</v>
      </c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</row>
    <row r="531" spans="1:30" ht="16" thickBot="1">
      <c r="A531" s="23">
        <v>524</v>
      </c>
      <c r="B531" s="23">
        <v>118.73626122965692</v>
      </c>
      <c r="C531" s="23">
        <v>123.27787859072745</v>
      </c>
      <c r="D531" s="23"/>
      <c r="E531" s="30">
        <f t="shared" si="24"/>
        <v>0</v>
      </c>
      <c r="F531" s="30">
        <f t="shared" si="25"/>
        <v>1</v>
      </c>
      <c r="G531" s="42">
        <f t="shared" si="26"/>
        <v>4.5416173610705357</v>
      </c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</row>
    <row r="532" spans="1:30" ht="16" thickBot="1">
      <c r="A532" s="23">
        <v>525</v>
      </c>
      <c r="B532" s="23">
        <v>123.70276827634308</v>
      </c>
      <c r="C532" s="23">
        <v>107.24196433634589</v>
      </c>
      <c r="D532" s="23"/>
      <c r="E532" s="30">
        <f t="shared" si="24"/>
        <v>1</v>
      </c>
      <c r="F532" s="30">
        <f t="shared" si="25"/>
        <v>0</v>
      </c>
      <c r="G532" s="42">
        <f t="shared" si="26"/>
        <v>16.460803939997191</v>
      </c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</row>
    <row r="533" spans="1:30" ht="16" thickBot="1">
      <c r="A533" s="23">
        <v>526</v>
      </c>
      <c r="B533" s="23">
        <v>103.39172138585968</v>
      </c>
      <c r="C533" s="23">
        <v>113.15081287711804</v>
      </c>
      <c r="D533" s="23"/>
      <c r="E533" s="30">
        <f t="shared" si="24"/>
        <v>0</v>
      </c>
      <c r="F533" s="30">
        <f t="shared" si="25"/>
        <v>1</v>
      </c>
      <c r="G533" s="42">
        <f t="shared" si="26"/>
        <v>9.75909149125836</v>
      </c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</row>
    <row r="534" spans="1:30" ht="16" thickBot="1">
      <c r="A534" s="23">
        <v>527</v>
      </c>
      <c r="B534" s="23">
        <v>117.38730962597134</v>
      </c>
      <c r="C534" s="23">
        <v>125.51643914417177</v>
      </c>
      <c r="D534" s="23"/>
      <c r="E534" s="30">
        <f t="shared" si="24"/>
        <v>0</v>
      </c>
      <c r="F534" s="30">
        <f t="shared" si="25"/>
        <v>1</v>
      </c>
      <c r="G534" s="42">
        <f t="shared" si="26"/>
        <v>8.1291295182004291</v>
      </c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</row>
    <row r="535" spans="1:30" ht="16" thickBot="1">
      <c r="A535" s="23">
        <v>528</v>
      </c>
      <c r="B535" s="23">
        <v>89.509800121403458</v>
      </c>
      <c r="C535" s="23">
        <v>101.74247511317411</v>
      </c>
      <c r="D535" s="23"/>
      <c r="E535" s="30">
        <f t="shared" si="24"/>
        <v>0</v>
      </c>
      <c r="F535" s="30">
        <f t="shared" si="25"/>
        <v>1</v>
      </c>
      <c r="G535" s="42">
        <f t="shared" si="26"/>
        <v>12.232674991770651</v>
      </c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</row>
    <row r="536" spans="1:30" ht="16" thickBot="1">
      <c r="A536" s="23">
        <v>529</v>
      </c>
      <c r="B536" s="23">
        <v>88.583866860635851</v>
      </c>
      <c r="C536" s="23">
        <v>91.559017960994694</v>
      </c>
      <c r="D536" s="23"/>
      <c r="E536" s="30">
        <f t="shared" si="24"/>
        <v>0</v>
      </c>
      <c r="F536" s="30">
        <f t="shared" si="25"/>
        <v>1</v>
      </c>
      <c r="G536" s="42">
        <f t="shared" si="26"/>
        <v>2.9751511003588433</v>
      </c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</row>
    <row r="537" spans="1:30" ht="16" thickBot="1">
      <c r="A537" s="23">
        <v>530</v>
      </c>
      <c r="B537" s="23">
        <v>103.91787830710091</v>
      </c>
      <c r="C537" s="23">
        <v>96.417123253935472</v>
      </c>
      <c r="D537" s="23"/>
      <c r="E537" s="30">
        <f t="shared" si="24"/>
        <v>1</v>
      </c>
      <c r="F537" s="30">
        <f t="shared" si="25"/>
        <v>0</v>
      </c>
      <c r="G537" s="42">
        <f t="shared" si="26"/>
        <v>7.5007550531654346</v>
      </c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</row>
    <row r="538" spans="1:30" ht="16" thickBot="1">
      <c r="A538" s="23">
        <v>531</v>
      </c>
      <c r="B538" s="23">
        <v>103.487649243215</v>
      </c>
      <c r="C538" s="23">
        <v>109.51180261751986</v>
      </c>
      <c r="D538" s="23"/>
      <c r="E538" s="30">
        <f t="shared" si="24"/>
        <v>0</v>
      </c>
      <c r="F538" s="30">
        <f t="shared" si="25"/>
        <v>1</v>
      </c>
      <c r="G538" s="42">
        <f t="shared" si="26"/>
        <v>6.0241533743048592</v>
      </c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</row>
    <row r="539" spans="1:30" ht="16" thickBot="1">
      <c r="A539" s="23">
        <v>532</v>
      </c>
      <c r="B539" s="23">
        <v>129.82811251699394</v>
      </c>
      <c r="C539" s="23">
        <v>124.56246570902628</v>
      </c>
      <c r="D539" s="23"/>
      <c r="E539" s="30">
        <f t="shared" si="24"/>
        <v>1</v>
      </c>
      <c r="F539" s="30">
        <f t="shared" si="25"/>
        <v>0</v>
      </c>
      <c r="G539" s="42">
        <f t="shared" si="26"/>
        <v>5.2656468079676557</v>
      </c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</row>
    <row r="540" spans="1:30" ht="16" thickBot="1">
      <c r="A540" s="23">
        <v>533</v>
      </c>
      <c r="B540" s="23">
        <v>127.16683726657732</v>
      </c>
      <c r="C540" s="23">
        <v>121.40194521314368</v>
      </c>
      <c r="D540" s="23"/>
      <c r="E540" s="30">
        <f t="shared" si="24"/>
        <v>1</v>
      </c>
      <c r="F540" s="30">
        <f t="shared" si="25"/>
        <v>0</v>
      </c>
      <c r="G540" s="42">
        <f t="shared" si="26"/>
        <v>5.7648920534336412</v>
      </c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</row>
    <row r="541" spans="1:30" ht="16" thickBot="1">
      <c r="A541" s="23">
        <v>534</v>
      </c>
      <c r="B541" s="23">
        <v>143.94817937329688</v>
      </c>
      <c r="C541" s="23">
        <v>128.3223332811678</v>
      </c>
      <c r="D541" s="23"/>
      <c r="E541" s="30">
        <f t="shared" si="24"/>
        <v>1</v>
      </c>
      <c r="F541" s="30">
        <f t="shared" si="25"/>
        <v>0</v>
      </c>
      <c r="G541" s="42">
        <f t="shared" si="26"/>
        <v>15.62584609212908</v>
      </c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</row>
    <row r="542" spans="1:30" ht="16" thickBot="1">
      <c r="A542" s="23">
        <v>535</v>
      </c>
      <c r="B542" s="23">
        <v>94.937005735628006</v>
      </c>
      <c r="C542" s="23">
        <v>103.59552653973441</v>
      </c>
      <c r="D542" s="23"/>
      <c r="E542" s="30">
        <f t="shared" si="24"/>
        <v>0</v>
      </c>
      <c r="F542" s="30">
        <f t="shared" si="25"/>
        <v>1</v>
      </c>
      <c r="G542" s="42">
        <f t="shared" si="26"/>
        <v>8.6585208041064021</v>
      </c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</row>
    <row r="543" spans="1:30" ht="16" thickBot="1">
      <c r="A543" s="23">
        <v>536</v>
      </c>
      <c r="B543" s="23">
        <v>114.33562835589677</v>
      </c>
      <c r="C543" s="23">
        <v>117.07980784579449</v>
      </c>
      <c r="D543" s="23"/>
      <c r="E543" s="30">
        <f t="shared" si="24"/>
        <v>0</v>
      </c>
      <c r="F543" s="30">
        <f t="shared" si="25"/>
        <v>1</v>
      </c>
      <c r="G543" s="42">
        <f t="shared" si="26"/>
        <v>2.7441794898977179</v>
      </c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</row>
    <row r="544" spans="1:30" ht="16" thickBot="1">
      <c r="A544" s="23">
        <v>537</v>
      </c>
      <c r="B544" s="23">
        <v>103.06372095785186</v>
      </c>
      <c r="C544" s="23">
        <v>92.95762752025793</v>
      </c>
      <c r="D544" s="23"/>
      <c r="E544" s="30">
        <f t="shared" si="24"/>
        <v>1</v>
      </c>
      <c r="F544" s="30">
        <f t="shared" si="25"/>
        <v>0</v>
      </c>
      <c r="G544" s="42">
        <f t="shared" si="26"/>
        <v>10.106093437593927</v>
      </c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</row>
    <row r="545" spans="1:30" ht="16" thickBot="1">
      <c r="A545" s="23">
        <v>538</v>
      </c>
      <c r="B545" s="23">
        <v>100.09989188644367</v>
      </c>
      <c r="C545" s="23">
        <v>99.071647740843957</v>
      </c>
      <c r="D545" s="23"/>
      <c r="E545" s="30">
        <f t="shared" si="24"/>
        <v>1</v>
      </c>
      <c r="F545" s="30">
        <f t="shared" si="25"/>
        <v>0</v>
      </c>
      <c r="G545" s="42">
        <f t="shared" si="26"/>
        <v>1.0282441455997144</v>
      </c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</row>
    <row r="546" spans="1:30" ht="16" thickBot="1">
      <c r="A546" s="23">
        <v>539</v>
      </c>
      <c r="B546" s="23">
        <v>130.80347564435328</v>
      </c>
      <c r="C546" s="23">
        <v>101.42179127165025</v>
      </c>
      <c r="D546" s="23"/>
      <c r="E546" s="30">
        <f t="shared" si="24"/>
        <v>1</v>
      </c>
      <c r="F546" s="30">
        <f t="shared" si="25"/>
        <v>0</v>
      </c>
      <c r="G546" s="42">
        <f t="shared" si="26"/>
        <v>29.381684372703035</v>
      </c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</row>
    <row r="547" spans="1:30" ht="16" thickBot="1">
      <c r="A547" s="23">
        <v>540</v>
      </c>
      <c r="B547" s="23">
        <v>120.82733779785295</v>
      </c>
      <c r="C547" s="23">
        <v>90.100500623747877</v>
      </c>
      <c r="D547" s="23"/>
      <c r="E547" s="30">
        <f t="shared" si="24"/>
        <v>1</v>
      </c>
      <c r="F547" s="30">
        <f t="shared" si="25"/>
        <v>0</v>
      </c>
      <c r="G547" s="42">
        <f t="shared" si="26"/>
        <v>30.726837174105071</v>
      </c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</row>
    <row r="548" spans="1:30" ht="16" thickBot="1">
      <c r="A548" s="23">
        <v>541</v>
      </c>
      <c r="B548" s="23">
        <v>125.36568209720811</v>
      </c>
      <c r="C548" s="23">
        <v>131.51193597500179</v>
      </c>
      <c r="D548" s="23"/>
      <c r="E548" s="30">
        <f t="shared" si="24"/>
        <v>0</v>
      </c>
      <c r="F548" s="30">
        <f t="shared" si="25"/>
        <v>1</v>
      </c>
      <c r="G548" s="42">
        <f t="shared" si="26"/>
        <v>6.1462538777936828</v>
      </c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</row>
    <row r="549" spans="1:30" ht="16" thickBot="1">
      <c r="A549" s="23">
        <v>542</v>
      </c>
      <c r="B549" s="23">
        <v>114.19505547040076</v>
      </c>
      <c r="C549" s="23">
        <v>98.051805961978062</v>
      </c>
      <c r="D549" s="23"/>
      <c r="E549" s="30">
        <f t="shared" si="24"/>
        <v>1</v>
      </c>
      <c r="F549" s="30">
        <f t="shared" si="25"/>
        <v>0</v>
      </c>
      <c r="G549" s="42">
        <f t="shared" si="26"/>
        <v>16.143249508422699</v>
      </c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</row>
    <row r="550" spans="1:30" ht="16" thickBot="1">
      <c r="A550" s="23">
        <v>543</v>
      </c>
      <c r="B550" s="23">
        <v>133.37290058847913</v>
      </c>
      <c r="C550" s="23">
        <v>100.75018793141717</v>
      </c>
      <c r="D550" s="23"/>
      <c r="E550" s="30">
        <f t="shared" si="24"/>
        <v>1</v>
      </c>
      <c r="F550" s="30">
        <f t="shared" si="25"/>
        <v>0</v>
      </c>
      <c r="G550" s="42">
        <f t="shared" si="26"/>
        <v>32.622712657061953</v>
      </c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</row>
    <row r="551" spans="1:30" ht="16" thickBot="1">
      <c r="A551" s="23">
        <v>544</v>
      </c>
      <c r="B551" s="23">
        <v>108.10742877621054</v>
      </c>
      <c r="C551" s="23">
        <v>107.91019691902287</v>
      </c>
      <c r="D551" s="23"/>
      <c r="E551" s="30">
        <f t="shared" si="24"/>
        <v>1</v>
      </c>
      <c r="F551" s="30">
        <f t="shared" si="25"/>
        <v>0</v>
      </c>
      <c r="G551" s="42">
        <f t="shared" si="26"/>
        <v>0.19723185718767411</v>
      </c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</row>
    <row r="552" spans="1:30" ht="16" thickBot="1">
      <c r="A552" s="23">
        <v>545</v>
      </c>
      <c r="B552" s="23">
        <v>110.22828261150926</v>
      </c>
      <c r="C552" s="23">
        <v>109.9480766192913</v>
      </c>
      <c r="D552" s="23"/>
      <c r="E552" s="30">
        <f t="shared" si="24"/>
        <v>1</v>
      </c>
      <c r="F552" s="30">
        <f t="shared" si="25"/>
        <v>0</v>
      </c>
      <c r="G552" s="42">
        <f t="shared" si="26"/>
        <v>0.28020599221795806</v>
      </c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</row>
    <row r="553" spans="1:30" ht="16" thickBot="1">
      <c r="A553" s="23">
        <v>546</v>
      </c>
      <c r="B553" s="23">
        <v>141.15992584834433</v>
      </c>
      <c r="C553" s="23">
        <v>98.96307364691269</v>
      </c>
      <c r="D553" s="23"/>
      <c r="E553" s="30">
        <f t="shared" si="24"/>
        <v>1</v>
      </c>
      <c r="F553" s="30">
        <f t="shared" si="25"/>
        <v>0</v>
      </c>
      <c r="G553" s="42">
        <f t="shared" si="26"/>
        <v>42.196852201431639</v>
      </c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</row>
    <row r="554" spans="1:30" ht="16" thickBot="1">
      <c r="A554" s="23">
        <v>547</v>
      </c>
      <c r="B554" s="23">
        <v>111.6924309987849</v>
      </c>
      <c r="C554" s="23">
        <v>120.95282093890282</v>
      </c>
      <c r="D554" s="23"/>
      <c r="E554" s="30">
        <f t="shared" si="24"/>
        <v>0</v>
      </c>
      <c r="F554" s="30">
        <f t="shared" si="25"/>
        <v>1</v>
      </c>
      <c r="G554" s="42">
        <f t="shared" si="26"/>
        <v>9.2603899401179177</v>
      </c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</row>
    <row r="555" spans="1:30" ht="16" thickBot="1">
      <c r="A555" s="23">
        <v>548</v>
      </c>
      <c r="B555" s="23">
        <v>146.00861797130693</v>
      </c>
      <c r="C555" s="23">
        <v>107.92677907159324</v>
      </c>
      <c r="D555" s="23"/>
      <c r="E555" s="30">
        <f t="shared" si="24"/>
        <v>1</v>
      </c>
      <c r="F555" s="30">
        <f t="shared" si="25"/>
        <v>0</v>
      </c>
      <c r="G555" s="42">
        <f t="shared" si="26"/>
        <v>38.081838899713688</v>
      </c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</row>
    <row r="556" spans="1:30" ht="16" thickBot="1">
      <c r="A556" s="23">
        <v>549</v>
      </c>
      <c r="B556" s="23">
        <v>120.86935610132174</v>
      </c>
      <c r="C556" s="23">
        <v>91.160283492111375</v>
      </c>
      <c r="D556" s="23"/>
      <c r="E556" s="30">
        <f t="shared" si="24"/>
        <v>1</v>
      </c>
      <c r="F556" s="30">
        <f t="shared" si="25"/>
        <v>0</v>
      </c>
      <c r="G556" s="42">
        <f t="shared" si="26"/>
        <v>29.709072609210367</v>
      </c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</row>
    <row r="557" spans="1:30" ht="16" thickBot="1">
      <c r="A557" s="23">
        <v>550</v>
      </c>
      <c r="B557" s="23">
        <v>120.45833162720436</v>
      </c>
      <c r="C557" s="23">
        <v>95.048383438122784</v>
      </c>
      <c r="D557" s="23"/>
      <c r="E557" s="30">
        <f t="shared" si="24"/>
        <v>1</v>
      </c>
      <c r="F557" s="30">
        <f t="shared" si="25"/>
        <v>0</v>
      </c>
      <c r="G557" s="42">
        <f t="shared" si="26"/>
        <v>25.409948189081575</v>
      </c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</row>
    <row r="558" spans="1:30" ht="16" thickBot="1">
      <c r="A558" s="23">
        <v>551</v>
      </c>
      <c r="B558" s="23">
        <v>82.326796796876224</v>
      </c>
      <c r="C558" s="23">
        <v>123.36214377713505</v>
      </c>
      <c r="D558" s="23"/>
      <c r="E558" s="30">
        <f t="shared" si="24"/>
        <v>0</v>
      </c>
      <c r="F558" s="30">
        <f t="shared" si="25"/>
        <v>1</v>
      </c>
      <c r="G558" s="42">
        <f t="shared" si="26"/>
        <v>41.035346980258822</v>
      </c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</row>
    <row r="559" spans="1:30" ht="16" thickBot="1">
      <c r="A559" s="23">
        <v>552</v>
      </c>
      <c r="B559" s="23">
        <v>104.67253456546629</v>
      </c>
      <c r="C559" s="23">
        <v>106.90165687939678</v>
      </c>
      <c r="D559" s="23"/>
      <c r="E559" s="30">
        <f t="shared" si="24"/>
        <v>0</v>
      </c>
      <c r="F559" s="30">
        <f t="shared" si="25"/>
        <v>1</v>
      </c>
      <c r="G559" s="42">
        <f t="shared" si="26"/>
        <v>2.229122313930489</v>
      </c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</row>
    <row r="560" spans="1:30" ht="16" thickBot="1">
      <c r="A560" s="23">
        <v>553</v>
      </c>
      <c r="B560" s="23">
        <v>118.61303574616055</v>
      </c>
      <c r="C560" s="23">
        <v>102.75519763608496</v>
      </c>
      <c r="D560" s="23"/>
      <c r="E560" s="30">
        <f t="shared" si="24"/>
        <v>1</v>
      </c>
      <c r="F560" s="30">
        <f t="shared" si="25"/>
        <v>0</v>
      </c>
      <c r="G560" s="42">
        <f t="shared" si="26"/>
        <v>15.857838110075591</v>
      </c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</row>
    <row r="561" spans="1:30" ht="16" thickBot="1">
      <c r="A561" s="23">
        <v>554</v>
      </c>
      <c r="B561" s="23">
        <v>105.01820334046946</v>
      </c>
      <c r="C561" s="23">
        <v>96.512914070155006</v>
      </c>
      <c r="D561" s="23"/>
      <c r="E561" s="30">
        <f t="shared" si="24"/>
        <v>1</v>
      </c>
      <c r="F561" s="30">
        <f t="shared" si="25"/>
        <v>0</v>
      </c>
      <c r="G561" s="42">
        <f t="shared" si="26"/>
        <v>8.5052892703144494</v>
      </c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</row>
    <row r="562" spans="1:30" ht="16" thickBot="1">
      <c r="A562" s="23">
        <v>555</v>
      </c>
      <c r="B562" s="23">
        <v>113.20872963114002</v>
      </c>
      <c r="C562" s="23">
        <v>110.69573952435783</v>
      </c>
      <c r="D562" s="23"/>
      <c r="E562" s="30">
        <f t="shared" si="24"/>
        <v>1</v>
      </c>
      <c r="F562" s="30">
        <f t="shared" si="25"/>
        <v>0</v>
      </c>
      <c r="G562" s="42">
        <f t="shared" si="26"/>
        <v>2.5129901067821834</v>
      </c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</row>
    <row r="563" spans="1:30" ht="16" thickBot="1">
      <c r="A563" s="23">
        <v>556</v>
      </c>
      <c r="B563" s="23">
        <v>110.0539390455577</v>
      </c>
      <c r="C563" s="23">
        <v>111.0816857418254</v>
      </c>
      <c r="D563" s="23"/>
      <c r="E563" s="30">
        <f t="shared" si="24"/>
        <v>0</v>
      </c>
      <c r="F563" s="30">
        <f t="shared" si="25"/>
        <v>1</v>
      </c>
      <c r="G563" s="42">
        <f t="shared" si="26"/>
        <v>1.0277466962676982</v>
      </c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</row>
    <row r="564" spans="1:30" ht="16" thickBot="1">
      <c r="A564" s="23">
        <v>557</v>
      </c>
      <c r="B564" s="23">
        <v>108.02671701230832</v>
      </c>
      <c r="C564" s="23">
        <v>113.27392761235083</v>
      </c>
      <c r="D564" s="23"/>
      <c r="E564" s="30">
        <f t="shared" si="24"/>
        <v>0</v>
      </c>
      <c r="F564" s="30">
        <f t="shared" si="25"/>
        <v>1</v>
      </c>
      <c r="G564" s="42">
        <f t="shared" si="26"/>
        <v>5.2472106000425072</v>
      </c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</row>
    <row r="565" spans="1:30" ht="16" thickBot="1">
      <c r="A565" s="23">
        <v>558</v>
      </c>
      <c r="B565" s="23">
        <v>123.8485239940903</v>
      </c>
      <c r="C565" s="23">
        <v>100.74915527807831</v>
      </c>
      <c r="D565" s="23"/>
      <c r="E565" s="30">
        <f t="shared" si="24"/>
        <v>1</v>
      </c>
      <c r="F565" s="30">
        <f t="shared" si="25"/>
        <v>0</v>
      </c>
      <c r="G565" s="42">
        <f t="shared" si="26"/>
        <v>23.099368716011995</v>
      </c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</row>
    <row r="566" spans="1:30" ht="16" thickBot="1">
      <c r="A566" s="23">
        <v>559</v>
      </c>
      <c r="B566" s="23">
        <v>99.373572182988113</v>
      </c>
      <c r="C566" s="23">
        <v>138.57871435472342</v>
      </c>
      <c r="D566" s="23"/>
      <c r="E566" s="30">
        <f t="shared" si="24"/>
        <v>0</v>
      </c>
      <c r="F566" s="30">
        <f t="shared" si="25"/>
        <v>1</v>
      </c>
      <c r="G566" s="42">
        <f t="shared" si="26"/>
        <v>39.205142171735304</v>
      </c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</row>
    <row r="567" spans="1:30" ht="16" thickBot="1">
      <c r="A567" s="23">
        <v>560</v>
      </c>
      <c r="B567" s="23">
        <v>105.73915439074347</v>
      </c>
      <c r="C567" s="23">
        <v>132.31033240723283</v>
      </c>
      <c r="D567" s="23"/>
      <c r="E567" s="30">
        <f t="shared" si="24"/>
        <v>0</v>
      </c>
      <c r="F567" s="30">
        <f t="shared" si="25"/>
        <v>1</v>
      </c>
      <c r="G567" s="42">
        <f t="shared" si="26"/>
        <v>26.57117801648937</v>
      </c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</row>
    <row r="568" spans="1:30" ht="16" thickBot="1">
      <c r="A568" s="23">
        <v>561</v>
      </c>
      <c r="B568" s="23">
        <v>82.522373749849748</v>
      </c>
      <c r="C568" s="23">
        <v>119.48586285747371</v>
      </c>
      <c r="D568" s="23"/>
      <c r="E568" s="30">
        <f t="shared" si="24"/>
        <v>0</v>
      </c>
      <c r="F568" s="30">
        <f t="shared" si="25"/>
        <v>1</v>
      </c>
      <c r="G568" s="42">
        <f t="shared" si="26"/>
        <v>36.963489107623957</v>
      </c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</row>
    <row r="569" spans="1:30" ht="16" thickBot="1">
      <c r="A569" s="23">
        <v>562</v>
      </c>
      <c r="B569" s="23">
        <v>85.205856412282344</v>
      </c>
      <c r="C569" s="23">
        <v>106.67510902736562</v>
      </c>
      <c r="D569" s="23"/>
      <c r="E569" s="30">
        <f t="shared" si="24"/>
        <v>0</v>
      </c>
      <c r="F569" s="30">
        <f t="shared" si="25"/>
        <v>1</v>
      </c>
      <c r="G569" s="42">
        <f t="shared" si="26"/>
        <v>21.469252615083278</v>
      </c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</row>
    <row r="570" spans="1:30" ht="16" thickBot="1">
      <c r="A570" s="23">
        <v>563</v>
      </c>
      <c r="B570" s="23">
        <v>131.77925554646501</v>
      </c>
      <c r="C570" s="23">
        <v>121.38815035054142</v>
      </c>
      <c r="D570" s="23"/>
      <c r="E570" s="30">
        <f t="shared" si="24"/>
        <v>1</v>
      </c>
      <c r="F570" s="30">
        <f t="shared" si="25"/>
        <v>0</v>
      </c>
      <c r="G570" s="42">
        <f t="shared" si="26"/>
        <v>10.391105195923586</v>
      </c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</row>
    <row r="571" spans="1:30" ht="16" thickBot="1">
      <c r="A571" s="23">
        <v>564</v>
      </c>
      <c r="B571" s="23">
        <v>133.19806483537405</v>
      </c>
      <c r="C571" s="23">
        <v>80.180826296327311</v>
      </c>
      <c r="D571" s="23"/>
      <c r="E571" s="30">
        <f t="shared" si="24"/>
        <v>1</v>
      </c>
      <c r="F571" s="30">
        <f t="shared" si="25"/>
        <v>0</v>
      </c>
      <c r="G571" s="42">
        <f t="shared" si="26"/>
        <v>53.017238539046744</v>
      </c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</row>
    <row r="572" spans="1:30" ht="16" thickBot="1">
      <c r="A572" s="23">
        <v>565</v>
      </c>
      <c r="B572" s="23">
        <v>106.90588557933091</v>
      </c>
      <c r="C572" s="23">
        <v>114.94370720125305</v>
      </c>
      <c r="D572" s="23"/>
      <c r="E572" s="30">
        <f t="shared" si="24"/>
        <v>0</v>
      </c>
      <c r="F572" s="30">
        <f t="shared" si="25"/>
        <v>1</v>
      </c>
      <c r="G572" s="42">
        <f t="shared" si="26"/>
        <v>8.0378216219221343</v>
      </c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</row>
    <row r="573" spans="1:30" ht="16" thickBot="1">
      <c r="A573" s="23">
        <v>566</v>
      </c>
      <c r="B573" s="23">
        <v>100.26906666924732</v>
      </c>
      <c r="C573" s="23">
        <v>93.64675318029191</v>
      </c>
      <c r="D573" s="23"/>
      <c r="E573" s="30">
        <f t="shared" si="24"/>
        <v>1</v>
      </c>
      <c r="F573" s="30">
        <f t="shared" si="25"/>
        <v>0</v>
      </c>
      <c r="G573" s="42">
        <f t="shared" si="26"/>
        <v>6.6223134889554132</v>
      </c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</row>
    <row r="574" spans="1:30" ht="16" thickBot="1">
      <c r="A574" s="23">
        <v>567</v>
      </c>
      <c r="B574" s="23">
        <v>113.52698538848139</v>
      </c>
      <c r="C574" s="23">
        <v>134.81936797520197</v>
      </c>
      <c r="D574" s="23"/>
      <c r="E574" s="30">
        <f t="shared" si="24"/>
        <v>0</v>
      </c>
      <c r="F574" s="30">
        <f t="shared" si="25"/>
        <v>1</v>
      </c>
      <c r="G574" s="42">
        <f t="shared" si="26"/>
        <v>21.292382586720578</v>
      </c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</row>
    <row r="575" spans="1:30" ht="16" thickBot="1">
      <c r="A575" s="23">
        <v>568</v>
      </c>
      <c r="B575" s="23">
        <v>121.69127205764022</v>
      </c>
      <c r="C575" s="23">
        <v>115.32362861654077</v>
      </c>
      <c r="D575" s="23"/>
      <c r="E575" s="30">
        <f t="shared" si="24"/>
        <v>1</v>
      </c>
      <c r="F575" s="30">
        <f t="shared" si="25"/>
        <v>0</v>
      </c>
      <c r="G575" s="42">
        <f t="shared" si="26"/>
        <v>6.367643441099446</v>
      </c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</row>
    <row r="576" spans="1:30" ht="16" thickBot="1">
      <c r="A576" s="23">
        <v>569</v>
      </c>
      <c r="B576" s="23">
        <v>140.51917535444852</v>
      </c>
      <c r="C576" s="23">
        <v>104.1130726918453</v>
      </c>
      <c r="D576" s="23"/>
      <c r="E576" s="30">
        <f t="shared" si="24"/>
        <v>1</v>
      </c>
      <c r="F576" s="30">
        <f t="shared" si="25"/>
        <v>0</v>
      </c>
      <c r="G576" s="42">
        <f t="shared" si="26"/>
        <v>36.406102662603217</v>
      </c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</row>
    <row r="577" spans="1:30" ht="16" thickBot="1">
      <c r="A577" s="23">
        <v>570</v>
      </c>
      <c r="B577" s="23">
        <v>131.28617624147074</v>
      </c>
      <c r="C577" s="23">
        <v>90.402052015714446</v>
      </c>
      <c r="D577" s="23"/>
      <c r="E577" s="30">
        <f t="shared" si="24"/>
        <v>1</v>
      </c>
      <c r="F577" s="30">
        <f t="shared" si="25"/>
        <v>0</v>
      </c>
      <c r="G577" s="42">
        <f t="shared" si="26"/>
        <v>40.884124225756295</v>
      </c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</row>
    <row r="578" spans="1:30" ht="16" thickBot="1">
      <c r="A578" s="23">
        <v>571</v>
      </c>
      <c r="B578" s="23">
        <v>139.99697643429832</v>
      </c>
      <c r="C578" s="23">
        <v>103.64681583137082</v>
      </c>
      <c r="D578" s="23"/>
      <c r="E578" s="30">
        <f t="shared" si="24"/>
        <v>1</v>
      </c>
      <c r="F578" s="30">
        <f t="shared" si="25"/>
        <v>0</v>
      </c>
      <c r="G578" s="42">
        <f t="shared" si="26"/>
        <v>36.350160602927502</v>
      </c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</row>
    <row r="579" spans="1:30" ht="16" thickBot="1">
      <c r="A579" s="23">
        <v>572</v>
      </c>
      <c r="B579" s="23">
        <v>109.43969976441973</v>
      </c>
      <c r="C579" s="23">
        <v>125.74724232261856</v>
      </c>
      <c r="D579" s="23"/>
      <c r="E579" s="30">
        <f t="shared" si="24"/>
        <v>0</v>
      </c>
      <c r="F579" s="30">
        <f t="shared" si="25"/>
        <v>1</v>
      </c>
      <c r="G579" s="42">
        <f t="shared" si="26"/>
        <v>16.307542558198833</v>
      </c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</row>
    <row r="580" spans="1:30" ht="16" thickBot="1">
      <c r="A580" s="23">
        <v>573</v>
      </c>
      <c r="B580" s="23">
        <v>112.1316955171098</v>
      </c>
      <c r="C580" s="23">
        <v>107.58217036408371</v>
      </c>
      <c r="D580" s="23"/>
      <c r="E580" s="30">
        <f t="shared" si="24"/>
        <v>1</v>
      </c>
      <c r="F580" s="30">
        <f t="shared" si="25"/>
        <v>0</v>
      </c>
      <c r="G580" s="42">
        <f t="shared" si="26"/>
        <v>4.5495251530260958</v>
      </c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</row>
    <row r="581" spans="1:30" ht="16" thickBot="1">
      <c r="A581" s="23">
        <v>574</v>
      </c>
      <c r="B581" s="23">
        <v>126.39693390536428</v>
      </c>
      <c r="C581" s="23">
        <v>127.61707535621386</v>
      </c>
      <c r="D581" s="23"/>
      <c r="E581" s="30">
        <f t="shared" si="24"/>
        <v>0</v>
      </c>
      <c r="F581" s="30">
        <f t="shared" si="25"/>
        <v>1</v>
      </c>
      <c r="G581" s="42">
        <f t="shared" si="26"/>
        <v>1.2201414508495816</v>
      </c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</row>
    <row r="582" spans="1:30" ht="16" thickBot="1">
      <c r="A582" s="23">
        <v>575</v>
      </c>
      <c r="B582" s="23">
        <v>91.030312358598707</v>
      </c>
      <c r="C582" s="23">
        <v>101.27922511969142</v>
      </c>
      <c r="D582" s="23"/>
      <c r="E582" s="30">
        <f t="shared" si="24"/>
        <v>0</v>
      </c>
      <c r="F582" s="30">
        <f t="shared" si="25"/>
        <v>1</v>
      </c>
      <c r="G582" s="42">
        <f t="shared" si="26"/>
        <v>10.248912761092711</v>
      </c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</row>
    <row r="583" spans="1:30" ht="16" thickBot="1">
      <c r="A583" s="23">
        <v>576</v>
      </c>
      <c r="B583" s="23">
        <v>100.11362229444532</v>
      </c>
      <c r="C583" s="23">
        <v>82.214667047780779</v>
      </c>
      <c r="D583" s="23"/>
      <c r="E583" s="30">
        <f t="shared" si="24"/>
        <v>1</v>
      </c>
      <c r="F583" s="30">
        <f t="shared" si="25"/>
        <v>0</v>
      </c>
      <c r="G583" s="42">
        <f t="shared" si="26"/>
        <v>17.898955246664542</v>
      </c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</row>
    <row r="584" spans="1:30" ht="16" thickBot="1">
      <c r="A584" s="23">
        <v>577</v>
      </c>
      <c r="B584" s="23">
        <v>108.60672849462479</v>
      </c>
      <c r="C584" s="23">
        <v>95.628299383032285</v>
      </c>
      <c r="D584" s="23"/>
      <c r="E584" s="30">
        <f t="shared" ref="E584:E647" si="27">IF(B584&gt;C584, 1, 0)</f>
        <v>1</v>
      </c>
      <c r="F584" s="30">
        <f t="shared" ref="F584:F647" si="28">IF(B584&lt;C584, 1, 0)</f>
        <v>0</v>
      </c>
      <c r="G584" s="42">
        <f t="shared" ref="G584:G647" si="29">IF(B584&gt;C584,B584-C584,C584-B584)</f>
        <v>12.978429111592504</v>
      </c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</row>
    <row r="585" spans="1:30" ht="16" thickBot="1">
      <c r="A585" s="23">
        <v>578</v>
      </c>
      <c r="B585" s="23">
        <v>79.942027460020924</v>
      </c>
      <c r="C585" s="23">
        <v>116.85010159582149</v>
      </c>
      <c r="D585" s="23"/>
      <c r="E585" s="30">
        <f t="shared" si="27"/>
        <v>0</v>
      </c>
      <c r="F585" s="30">
        <f t="shared" si="28"/>
        <v>1</v>
      </c>
      <c r="G585" s="42">
        <f t="shared" si="29"/>
        <v>36.908074135800561</v>
      </c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</row>
    <row r="586" spans="1:30" ht="16" thickBot="1">
      <c r="A586" s="23">
        <v>579</v>
      </c>
      <c r="B586" s="23">
        <v>122.59073045169698</v>
      </c>
      <c r="C586" s="23">
        <v>104.3416403450217</v>
      </c>
      <c r="D586" s="23"/>
      <c r="E586" s="30">
        <f t="shared" si="27"/>
        <v>1</v>
      </c>
      <c r="F586" s="30">
        <f t="shared" si="28"/>
        <v>0</v>
      </c>
      <c r="G586" s="42">
        <f t="shared" si="29"/>
        <v>18.249090106675283</v>
      </c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</row>
    <row r="587" spans="1:30" ht="16" thickBot="1">
      <c r="A587" s="23">
        <v>580</v>
      </c>
      <c r="B587" s="23">
        <v>144.04740538824231</v>
      </c>
      <c r="C587" s="23">
        <v>114.42006639195894</v>
      </c>
      <c r="D587" s="23"/>
      <c r="E587" s="30">
        <f t="shared" si="27"/>
        <v>1</v>
      </c>
      <c r="F587" s="30">
        <f t="shared" si="28"/>
        <v>0</v>
      </c>
      <c r="G587" s="42">
        <f t="shared" si="29"/>
        <v>29.62733899628337</v>
      </c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</row>
    <row r="588" spans="1:30" ht="16" thickBot="1">
      <c r="A588" s="23">
        <v>581</v>
      </c>
      <c r="B588" s="23">
        <v>104.83885529635057</v>
      </c>
      <c r="C588" s="23">
        <v>122.19876149117414</v>
      </c>
      <c r="D588" s="23"/>
      <c r="E588" s="30">
        <f t="shared" si="27"/>
        <v>0</v>
      </c>
      <c r="F588" s="30">
        <f t="shared" si="28"/>
        <v>1</v>
      </c>
      <c r="G588" s="42">
        <f t="shared" si="29"/>
        <v>17.359906194823566</v>
      </c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</row>
    <row r="589" spans="1:30" ht="16" thickBot="1">
      <c r="A589" s="23">
        <v>582</v>
      </c>
      <c r="B589" s="23">
        <v>80.201262183070725</v>
      </c>
      <c r="C589" s="23">
        <v>113.20067401096708</v>
      </c>
      <c r="D589" s="23"/>
      <c r="E589" s="30">
        <f t="shared" si="27"/>
        <v>0</v>
      </c>
      <c r="F589" s="30">
        <f t="shared" si="28"/>
        <v>1</v>
      </c>
      <c r="G589" s="42">
        <f t="shared" si="29"/>
        <v>32.999411827896353</v>
      </c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</row>
    <row r="590" spans="1:30" ht="16" thickBot="1">
      <c r="A590" s="23">
        <v>583</v>
      </c>
      <c r="B590" s="23">
        <v>135.63639698612286</v>
      </c>
      <c r="C590" s="23">
        <v>123.51571706046789</v>
      </c>
      <c r="D590" s="23"/>
      <c r="E590" s="30">
        <f t="shared" si="27"/>
        <v>1</v>
      </c>
      <c r="F590" s="30">
        <f t="shared" si="28"/>
        <v>0</v>
      </c>
      <c r="G590" s="42">
        <f t="shared" si="29"/>
        <v>12.120679925654969</v>
      </c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</row>
    <row r="591" spans="1:30" ht="16" thickBot="1">
      <c r="A591" s="23">
        <v>584</v>
      </c>
      <c r="B591" s="23">
        <v>118.94968142441471</v>
      </c>
      <c r="C591" s="23">
        <v>127.7530287957559</v>
      </c>
      <c r="D591" s="23"/>
      <c r="E591" s="30">
        <f t="shared" si="27"/>
        <v>0</v>
      </c>
      <c r="F591" s="30">
        <f t="shared" si="28"/>
        <v>1</v>
      </c>
      <c r="G591" s="42">
        <f t="shared" si="29"/>
        <v>8.8033473713411894</v>
      </c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</row>
    <row r="592" spans="1:30" ht="16" thickBot="1">
      <c r="A592" s="23">
        <v>585</v>
      </c>
      <c r="B592" s="23">
        <v>139.28097818245544</v>
      </c>
      <c r="C592" s="23">
        <v>121.12111056267084</v>
      </c>
      <c r="D592" s="23"/>
      <c r="E592" s="30">
        <f t="shared" si="27"/>
        <v>1</v>
      </c>
      <c r="F592" s="30">
        <f t="shared" si="28"/>
        <v>0</v>
      </c>
      <c r="G592" s="42">
        <f t="shared" si="29"/>
        <v>18.159867619784606</v>
      </c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</row>
    <row r="593" spans="1:30" ht="16" thickBot="1">
      <c r="A593" s="23">
        <v>586</v>
      </c>
      <c r="B593" s="23">
        <v>75.840534698382697</v>
      </c>
      <c r="C593" s="23">
        <v>109.68205115314538</v>
      </c>
      <c r="D593" s="23"/>
      <c r="E593" s="30">
        <f t="shared" si="27"/>
        <v>0</v>
      </c>
      <c r="F593" s="30">
        <f t="shared" si="28"/>
        <v>1</v>
      </c>
      <c r="G593" s="42">
        <f t="shared" si="29"/>
        <v>33.841516454762683</v>
      </c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</row>
    <row r="594" spans="1:30" ht="16" thickBot="1">
      <c r="A594" s="23">
        <v>587</v>
      </c>
      <c r="B594" s="23">
        <v>123.07028610130847</v>
      </c>
      <c r="C594" s="23">
        <v>112.44098371421062</v>
      </c>
      <c r="D594" s="23"/>
      <c r="E594" s="30">
        <f t="shared" si="27"/>
        <v>1</v>
      </c>
      <c r="F594" s="30">
        <f t="shared" si="28"/>
        <v>0</v>
      </c>
      <c r="G594" s="42">
        <f t="shared" si="29"/>
        <v>10.629302387097852</v>
      </c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</row>
    <row r="595" spans="1:30" ht="16" thickBot="1">
      <c r="A595" s="23">
        <v>588</v>
      </c>
      <c r="B595" s="23">
        <v>110.84977224768349</v>
      </c>
      <c r="C595" s="23">
        <v>112.42725118604054</v>
      </c>
      <c r="D595" s="23"/>
      <c r="E595" s="30">
        <f t="shared" si="27"/>
        <v>0</v>
      </c>
      <c r="F595" s="30">
        <f t="shared" si="28"/>
        <v>1</v>
      </c>
      <c r="G595" s="42">
        <f t="shared" si="29"/>
        <v>1.5774789383570464</v>
      </c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</row>
    <row r="596" spans="1:30" ht="16" thickBot="1">
      <c r="A596" s="23">
        <v>589</v>
      </c>
      <c r="B596" s="23">
        <v>126.94681801057274</v>
      </c>
      <c r="C596" s="23">
        <v>145.98150492713208</v>
      </c>
      <c r="D596" s="23"/>
      <c r="E596" s="30">
        <f t="shared" si="27"/>
        <v>0</v>
      </c>
      <c r="F596" s="30">
        <f t="shared" si="28"/>
        <v>1</v>
      </c>
      <c r="G596" s="42">
        <f t="shared" si="29"/>
        <v>19.034686916559338</v>
      </c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</row>
    <row r="597" spans="1:30" ht="16" thickBot="1">
      <c r="A597" s="23">
        <v>590</v>
      </c>
      <c r="B597" s="23">
        <v>97.94497265957277</v>
      </c>
      <c r="C597" s="23">
        <v>131.53688147444768</v>
      </c>
      <c r="D597" s="23"/>
      <c r="E597" s="30">
        <f t="shared" si="27"/>
        <v>0</v>
      </c>
      <c r="F597" s="30">
        <f t="shared" si="28"/>
        <v>1</v>
      </c>
      <c r="G597" s="42">
        <f t="shared" si="29"/>
        <v>33.591908814874913</v>
      </c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</row>
    <row r="598" spans="1:30" ht="16" thickBot="1">
      <c r="A598" s="23">
        <v>591</v>
      </c>
      <c r="B598" s="23">
        <v>118.81736983719335</v>
      </c>
      <c r="C598" s="23">
        <v>135.95192672189569</v>
      </c>
      <c r="D598" s="23"/>
      <c r="E598" s="30">
        <f t="shared" si="27"/>
        <v>0</v>
      </c>
      <c r="F598" s="30">
        <f t="shared" si="28"/>
        <v>1</v>
      </c>
      <c r="G598" s="42">
        <f t="shared" si="29"/>
        <v>17.134556884702334</v>
      </c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</row>
    <row r="599" spans="1:30" ht="16" thickBot="1">
      <c r="A599" s="23">
        <v>592</v>
      </c>
      <c r="B599" s="23">
        <v>95.293270269885511</v>
      </c>
      <c r="C599" s="23">
        <v>137.13901429568241</v>
      </c>
      <c r="D599" s="23"/>
      <c r="E599" s="30">
        <f t="shared" si="27"/>
        <v>0</v>
      </c>
      <c r="F599" s="30">
        <f t="shared" si="28"/>
        <v>1</v>
      </c>
      <c r="G599" s="42">
        <f t="shared" si="29"/>
        <v>41.845744025796904</v>
      </c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</row>
    <row r="600" spans="1:30" ht="16" thickBot="1">
      <c r="A600" s="23">
        <v>593</v>
      </c>
      <c r="B600" s="23">
        <v>109.2300439847393</v>
      </c>
      <c r="C600" s="23">
        <v>112.81327240732485</v>
      </c>
      <c r="D600" s="23"/>
      <c r="E600" s="30">
        <f t="shared" si="27"/>
        <v>0</v>
      </c>
      <c r="F600" s="30">
        <f t="shared" si="28"/>
        <v>1</v>
      </c>
      <c r="G600" s="42">
        <f t="shared" si="29"/>
        <v>3.5832284225855489</v>
      </c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</row>
    <row r="601" spans="1:30" ht="16" thickBot="1">
      <c r="A601" s="23">
        <v>594</v>
      </c>
      <c r="B601" s="23">
        <v>105.15517606912297</v>
      </c>
      <c r="C601" s="23">
        <v>117.49736575279344</v>
      </c>
      <c r="D601" s="23"/>
      <c r="E601" s="30">
        <f t="shared" si="27"/>
        <v>0</v>
      </c>
      <c r="F601" s="30">
        <f t="shared" si="28"/>
        <v>1</v>
      </c>
      <c r="G601" s="42">
        <f t="shared" si="29"/>
        <v>12.342189683670469</v>
      </c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</row>
    <row r="602" spans="1:30" ht="16" thickBot="1">
      <c r="A602" s="23">
        <v>595</v>
      </c>
      <c r="B602" s="23">
        <v>104.99831157861904</v>
      </c>
      <c r="C602" s="23">
        <v>110.83380445856757</v>
      </c>
      <c r="D602" s="23"/>
      <c r="E602" s="30">
        <f t="shared" si="27"/>
        <v>0</v>
      </c>
      <c r="F602" s="30">
        <f t="shared" si="28"/>
        <v>1</v>
      </c>
      <c r="G602" s="42">
        <f t="shared" si="29"/>
        <v>5.8354928799485322</v>
      </c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</row>
    <row r="603" spans="1:30" ht="16" thickBot="1">
      <c r="A603" s="23">
        <v>596</v>
      </c>
      <c r="B603" s="23">
        <v>97.311672086937094</v>
      </c>
      <c r="C603" s="23">
        <v>104.47386928891795</v>
      </c>
      <c r="D603" s="23"/>
      <c r="E603" s="30">
        <f t="shared" si="27"/>
        <v>0</v>
      </c>
      <c r="F603" s="30">
        <f t="shared" si="28"/>
        <v>1</v>
      </c>
      <c r="G603" s="42">
        <f t="shared" si="29"/>
        <v>7.1621972019808595</v>
      </c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</row>
    <row r="604" spans="1:30" ht="16" thickBot="1">
      <c r="A604" s="23">
        <v>597</v>
      </c>
      <c r="B604" s="23">
        <v>112.74356302403159</v>
      </c>
      <c r="C604" s="23">
        <v>115.25648584778007</v>
      </c>
      <c r="D604" s="23"/>
      <c r="E604" s="30">
        <f t="shared" si="27"/>
        <v>0</v>
      </c>
      <c r="F604" s="30">
        <f t="shared" si="28"/>
        <v>1</v>
      </c>
      <c r="G604" s="42">
        <f t="shared" si="29"/>
        <v>2.5129228237484824</v>
      </c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</row>
    <row r="605" spans="1:30" ht="16" thickBot="1">
      <c r="A605" s="23">
        <v>598</v>
      </c>
      <c r="B605" s="23">
        <v>117.45458651801894</v>
      </c>
      <c r="C605" s="23">
        <v>90.256538153230736</v>
      </c>
      <c r="D605" s="23"/>
      <c r="E605" s="30">
        <f t="shared" si="27"/>
        <v>1</v>
      </c>
      <c r="F605" s="30">
        <f t="shared" si="28"/>
        <v>0</v>
      </c>
      <c r="G605" s="42">
        <f t="shared" si="29"/>
        <v>27.198048364788207</v>
      </c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</row>
    <row r="606" spans="1:30" ht="16" thickBot="1">
      <c r="A606" s="23">
        <v>599</v>
      </c>
      <c r="B606" s="23">
        <v>110.82633291397597</v>
      </c>
      <c r="C606" s="23">
        <v>126.78766158919916</v>
      </c>
      <c r="D606" s="23"/>
      <c r="E606" s="30">
        <f t="shared" si="27"/>
        <v>0</v>
      </c>
      <c r="F606" s="30">
        <f t="shared" si="28"/>
        <v>1</v>
      </c>
      <c r="G606" s="42">
        <f t="shared" si="29"/>
        <v>15.961328675223186</v>
      </c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</row>
    <row r="607" spans="1:30" ht="16" thickBot="1">
      <c r="A607" s="23">
        <v>600</v>
      </c>
      <c r="B607" s="23">
        <v>128.15548825184985</v>
      </c>
      <c r="C607" s="23">
        <v>109.99453088332403</v>
      </c>
      <c r="D607" s="23"/>
      <c r="E607" s="30">
        <f t="shared" si="27"/>
        <v>1</v>
      </c>
      <c r="F607" s="30">
        <f t="shared" si="28"/>
        <v>0</v>
      </c>
      <c r="G607" s="42">
        <f t="shared" si="29"/>
        <v>18.160957368525814</v>
      </c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</row>
    <row r="608" spans="1:30" ht="16" thickBot="1">
      <c r="A608" s="23">
        <v>601</v>
      </c>
      <c r="B608" s="23">
        <v>107.68952737732445</v>
      </c>
      <c r="C608" s="23">
        <v>104.57357731024416</v>
      </c>
      <c r="D608" s="23"/>
      <c r="E608" s="30">
        <f t="shared" si="27"/>
        <v>1</v>
      </c>
      <c r="F608" s="30">
        <f t="shared" si="28"/>
        <v>0</v>
      </c>
      <c r="G608" s="42">
        <f t="shared" si="29"/>
        <v>3.1159500670802913</v>
      </c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</row>
    <row r="609" spans="1:30" ht="16" thickBot="1">
      <c r="A609" s="23">
        <v>602</v>
      </c>
      <c r="B609" s="23">
        <v>102.62882197765326</v>
      </c>
      <c r="C609" s="23">
        <v>113.79416396140499</v>
      </c>
      <c r="D609" s="23"/>
      <c r="E609" s="30">
        <f t="shared" si="27"/>
        <v>0</v>
      </c>
      <c r="F609" s="30">
        <f t="shared" si="28"/>
        <v>1</v>
      </c>
      <c r="G609" s="42">
        <f t="shared" si="29"/>
        <v>11.16534198375173</v>
      </c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</row>
    <row r="610" spans="1:30" ht="16" thickBot="1">
      <c r="A610" s="23">
        <v>603</v>
      </c>
      <c r="B610" s="23">
        <v>113.34191107445201</v>
      </c>
      <c r="C610" s="23">
        <v>110.54015704864611</v>
      </c>
      <c r="D610" s="23"/>
      <c r="E610" s="30">
        <f t="shared" si="27"/>
        <v>1</v>
      </c>
      <c r="F610" s="30">
        <f t="shared" si="28"/>
        <v>0</v>
      </c>
      <c r="G610" s="42">
        <f t="shared" si="29"/>
        <v>2.8017540258059057</v>
      </c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</row>
    <row r="611" spans="1:30" ht="16" thickBot="1">
      <c r="A611" s="23">
        <v>604</v>
      </c>
      <c r="B611" s="23">
        <v>113.49995831085565</v>
      </c>
      <c r="C611" s="23">
        <v>96.671967288163259</v>
      </c>
      <c r="D611" s="23"/>
      <c r="E611" s="30">
        <f t="shared" si="27"/>
        <v>1</v>
      </c>
      <c r="F611" s="30">
        <f t="shared" si="28"/>
        <v>0</v>
      </c>
      <c r="G611" s="42">
        <f t="shared" si="29"/>
        <v>16.827991022692387</v>
      </c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</row>
    <row r="612" spans="1:30" ht="16" thickBot="1">
      <c r="A612" s="23">
        <v>605</v>
      </c>
      <c r="B612" s="23">
        <v>100.5027237293861</v>
      </c>
      <c r="C612" s="23">
        <v>123.10361037598179</v>
      </c>
      <c r="D612" s="23"/>
      <c r="E612" s="30">
        <f t="shared" si="27"/>
        <v>0</v>
      </c>
      <c r="F612" s="30">
        <f t="shared" si="28"/>
        <v>1</v>
      </c>
      <c r="G612" s="42">
        <f t="shared" si="29"/>
        <v>22.600886646595683</v>
      </c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</row>
    <row r="613" spans="1:30" ht="16" thickBot="1">
      <c r="A613" s="23">
        <v>606</v>
      </c>
      <c r="B613" s="23">
        <v>107.25394126519049</v>
      </c>
      <c r="C613" s="23">
        <v>90.606294055971603</v>
      </c>
      <c r="D613" s="23"/>
      <c r="E613" s="30">
        <f t="shared" si="27"/>
        <v>1</v>
      </c>
      <c r="F613" s="30">
        <f t="shared" si="28"/>
        <v>0</v>
      </c>
      <c r="G613" s="42">
        <f t="shared" si="29"/>
        <v>16.647647209218889</v>
      </c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</row>
    <row r="614" spans="1:30" ht="16" thickBot="1">
      <c r="A614" s="23">
        <v>607</v>
      </c>
      <c r="B614" s="23">
        <v>125.59244696186992</v>
      </c>
      <c r="C614" s="23">
        <v>122.11995743722319</v>
      </c>
      <c r="D614" s="23"/>
      <c r="E614" s="30">
        <f t="shared" si="27"/>
        <v>1</v>
      </c>
      <c r="F614" s="30">
        <f t="shared" si="28"/>
        <v>0</v>
      </c>
      <c r="G614" s="42">
        <f t="shared" si="29"/>
        <v>3.4724895246467327</v>
      </c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</row>
    <row r="615" spans="1:30" ht="16" thickBot="1">
      <c r="A615" s="23">
        <v>608</v>
      </c>
      <c r="B615" s="23">
        <v>103.48114526008331</v>
      </c>
      <c r="C615" s="23">
        <v>94.022472814562605</v>
      </c>
      <c r="D615" s="23"/>
      <c r="E615" s="30">
        <f t="shared" si="27"/>
        <v>1</v>
      </c>
      <c r="F615" s="30">
        <f t="shared" si="28"/>
        <v>0</v>
      </c>
      <c r="G615" s="42">
        <f t="shared" si="29"/>
        <v>9.4586724455207047</v>
      </c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</row>
    <row r="616" spans="1:30" ht="16" thickBot="1">
      <c r="A616" s="23">
        <v>609</v>
      </c>
      <c r="B616" s="23">
        <v>109.68563594692333</v>
      </c>
      <c r="C616" s="23">
        <v>99.222731371518407</v>
      </c>
      <c r="D616" s="23"/>
      <c r="E616" s="30">
        <f t="shared" si="27"/>
        <v>1</v>
      </c>
      <c r="F616" s="30">
        <f t="shared" si="28"/>
        <v>0</v>
      </c>
      <c r="G616" s="42">
        <f t="shared" si="29"/>
        <v>10.46290457540492</v>
      </c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</row>
    <row r="617" spans="1:30" ht="16" thickBot="1">
      <c r="A617" s="23">
        <v>610</v>
      </c>
      <c r="B617" s="23">
        <v>121.58860822873407</v>
      </c>
      <c r="C617" s="23">
        <v>95.740474000548161</v>
      </c>
      <c r="D617" s="23"/>
      <c r="E617" s="30">
        <f t="shared" si="27"/>
        <v>1</v>
      </c>
      <c r="F617" s="30">
        <f t="shared" si="28"/>
        <v>0</v>
      </c>
      <c r="G617" s="42">
        <f t="shared" si="29"/>
        <v>25.848134228185913</v>
      </c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</row>
    <row r="618" spans="1:30" ht="16" thickBot="1">
      <c r="A618" s="23">
        <v>611</v>
      </c>
      <c r="B618" s="23">
        <v>132.06519830989225</v>
      </c>
      <c r="C618" s="23">
        <v>99.555220092035285</v>
      </c>
      <c r="D618" s="23"/>
      <c r="E618" s="30">
        <f t="shared" si="27"/>
        <v>1</v>
      </c>
      <c r="F618" s="30">
        <f t="shared" si="28"/>
        <v>0</v>
      </c>
      <c r="G618" s="42">
        <f t="shared" si="29"/>
        <v>32.509978217856968</v>
      </c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</row>
    <row r="619" spans="1:30" ht="16" thickBot="1">
      <c r="A619" s="23">
        <v>612</v>
      </c>
      <c r="B619" s="23">
        <v>94.747049849940069</v>
      </c>
      <c r="C619" s="23">
        <v>113.65502292576889</v>
      </c>
      <c r="D619" s="23"/>
      <c r="E619" s="30">
        <f t="shared" si="27"/>
        <v>0</v>
      </c>
      <c r="F619" s="30">
        <f t="shared" si="28"/>
        <v>1</v>
      </c>
      <c r="G619" s="42">
        <f t="shared" si="29"/>
        <v>18.907973075828821</v>
      </c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</row>
    <row r="620" spans="1:30" ht="16" thickBot="1">
      <c r="A620" s="23">
        <v>613</v>
      </c>
      <c r="B620" s="23">
        <v>103.30767898041147</v>
      </c>
      <c r="C620" s="23">
        <v>88.460839109990246</v>
      </c>
      <c r="D620" s="23"/>
      <c r="E620" s="30">
        <f t="shared" si="27"/>
        <v>1</v>
      </c>
      <c r="F620" s="30">
        <f t="shared" si="28"/>
        <v>0</v>
      </c>
      <c r="G620" s="42">
        <f t="shared" si="29"/>
        <v>14.846839870421221</v>
      </c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</row>
    <row r="621" spans="1:30" ht="16" thickBot="1">
      <c r="A621" s="23">
        <v>614</v>
      </c>
      <c r="B621" s="23">
        <v>107.8845449311325</v>
      </c>
      <c r="C621" s="23">
        <v>116.37410337960928</v>
      </c>
      <c r="D621" s="23"/>
      <c r="E621" s="30">
        <f t="shared" si="27"/>
        <v>0</v>
      </c>
      <c r="F621" s="30">
        <f t="shared" si="28"/>
        <v>1</v>
      </c>
      <c r="G621" s="42">
        <f t="shared" si="29"/>
        <v>8.4895584484767852</v>
      </c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</row>
    <row r="622" spans="1:30" ht="16" thickBot="1">
      <c r="A622" s="23">
        <v>615</v>
      </c>
      <c r="B622" s="23">
        <v>103.58696239607551</v>
      </c>
      <c r="C622" s="23">
        <v>116.48236069397051</v>
      </c>
      <c r="D622" s="23"/>
      <c r="E622" s="30">
        <f t="shared" si="27"/>
        <v>0</v>
      </c>
      <c r="F622" s="30">
        <f t="shared" si="28"/>
        <v>1</v>
      </c>
      <c r="G622" s="42">
        <f t="shared" si="29"/>
        <v>12.895398297894999</v>
      </c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</row>
    <row r="623" spans="1:30" ht="16" thickBot="1">
      <c r="A623" s="23">
        <v>616</v>
      </c>
      <c r="B623" s="23">
        <v>96.863335078103106</v>
      </c>
      <c r="C623" s="23">
        <v>102.52352910662637</v>
      </c>
      <c r="D623" s="23"/>
      <c r="E623" s="30">
        <f t="shared" si="27"/>
        <v>0</v>
      </c>
      <c r="F623" s="30">
        <f t="shared" si="28"/>
        <v>1</v>
      </c>
      <c r="G623" s="42">
        <f t="shared" si="29"/>
        <v>5.6601940285232644</v>
      </c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</row>
    <row r="624" spans="1:30" ht="16" thickBot="1">
      <c r="A624" s="23">
        <v>617</v>
      </c>
      <c r="B624" s="23">
        <v>91.456624237868922</v>
      </c>
      <c r="C624" s="23">
        <v>98.223369916252025</v>
      </c>
      <c r="D624" s="23"/>
      <c r="E624" s="30">
        <f t="shared" si="27"/>
        <v>0</v>
      </c>
      <c r="F624" s="30">
        <f t="shared" si="28"/>
        <v>1</v>
      </c>
      <c r="G624" s="42">
        <f t="shared" si="29"/>
        <v>6.7667456783831028</v>
      </c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</row>
    <row r="625" spans="1:30" ht="16" thickBot="1">
      <c r="A625" s="23">
        <v>618</v>
      </c>
      <c r="B625" s="23">
        <v>91.8822647703212</v>
      </c>
      <c r="C625" s="23">
        <v>100.15342852799527</v>
      </c>
      <c r="D625" s="23"/>
      <c r="E625" s="30">
        <f t="shared" si="27"/>
        <v>0</v>
      </c>
      <c r="F625" s="30">
        <f t="shared" si="28"/>
        <v>1</v>
      </c>
      <c r="G625" s="42">
        <f t="shared" si="29"/>
        <v>8.2711637576740742</v>
      </c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</row>
    <row r="626" spans="1:30" ht="16" thickBot="1">
      <c r="A626" s="23">
        <v>619</v>
      </c>
      <c r="B626" s="23">
        <v>95.755240997128368</v>
      </c>
      <c r="C626" s="23">
        <v>110.25007959827134</v>
      </c>
      <c r="D626" s="23"/>
      <c r="E626" s="30">
        <f t="shared" si="27"/>
        <v>0</v>
      </c>
      <c r="F626" s="30">
        <f t="shared" si="28"/>
        <v>1</v>
      </c>
      <c r="G626" s="42">
        <f t="shared" si="29"/>
        <v>14.494838601142973</v>
      </c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</row>
    <row r="627" spans="1:30" ht="16" thickBot="1">
      <c r="A627" s="23">
        <v>620</v>
      </c>
      <c r="B627" s="23">
        <v>123.42063087256982</v>
      </c>
      <c r="C627" s="23">
        <v>113.27038489861313</v>
      </c>
      <c r="D627" s="23"/>
      <c r="E627" s="30">
        <f t="shared" si="27"/>
        <v>1</v>
      </c>
      <c r="F627" s="30">
        <f t="shared" si="28"/>
        <v>0</v>
      </c>
      <c r="G627" s="42">
        <f t="shared" si="29"/>
        <v>10.150245973956686</v>
      </c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</row>
    <row r="628" spans="1:30" ht="16" thickBot="1">
      <c r="A628" s="23">
        <v>621</v>
      </c>
      <c r="B628" s="23">
        <v>106.51233011995464</v>
      </c>
      <c r="C628" s="23">
        <v>131.62838416728377</v>
      </c>
      <c r="D628" s="23"/>
      <c r="E628" s="30">
        <f t="shared" si="27"/>
        <v>0</v>
      </c>
      <c r="F628" s="30">
        <f t="shared" si="28"/>
        <v>1</v>
      </c>
      <c r="G628" s="42">
        <f t="shared" si="29"/>
        <v>25.116054047329129</v>
      </c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</row>
    <row r="629" spans="1:30" ht="16" thickBot="1">
      <c r="A629" s="23">
        <v>622</v>
      </c>
      <c r="B629" s="23">
        <v>84.75646510397948</v>
      </c>
      <c r="C629" s="23">
        <v>99.714805326851206</v>
      </c>
      <c r="D629" s="23"/>
      <c r="E629" s="30">
        <f t="shared" si="27"/>
        <v>0</v>
      </c>
      <c r="F629" s="30">
        <f t="shared" si="28"/>
        <v>1</v>
      </c>
      <c r="G629" s="42">
        <f t="shared" si="29"/>
        <v>14.958340222871726</v>
      </c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</row>
    <row r="630" spans="1:30" ht="16" thickBot="1">
      <c r="A630" s="23">
        <v>623</v>
      </c>
      <c r="B630" s="23">
        <v>126.10834212041425</v>
      </c>
      <c r="C630" s="23">
        <v>132.09650179641511</v>
      </c>
      <c r="D630" s="23"/>
      <c r="E630" s="30">
        <f t="shared" si="27"/>
        <v>0</v>
      </c>
      <c r="F630" s="30">
        <f t="shared" si="28"/>
        <v>1</v>
      </c>
      <c r="G630" s="42">
        <f t="shared" si="29"/>
        <v>5.988159676000862</v>
      </c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</row>
    <row r="631" spans="1:30" ht="16" thickBot="1">
      <c r="A631" s="23">
        <v>624</v>
      </c>
      <c r="B631" s="23">
        <v>128.74740012844251</v>
      </c>
      <c r="C631" s="23">
        <v>104.45569458909785</v>
      </c>
      <c r="D631" s="23"/>
      <c r="E631" s="30">
        <f t="shared" si="27"/>
        <v>1</v>
      </c>
      <c r="F631" s="30">
        <f t="shared" si="28"/>
        <v>0</v>
      </c>
      <c r="G631" s="42">
        <f t="shared" si="29"/>
        <v>24.291705539344662</v>
      </c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</row>
    <row r="632" spans="1:30" ht="16" thickBot="1">
      <c r="A632" s="23">
        <v>625</v>
      </c>
      <c r="B632" s="23">
        <v>127.50832449133063</v>
      </c>
      <c r="C632" s="23">
        <v>113.09631546024598</v>
      </c>
      <c r="D632" s="23"/>
      <c r="E632" s="30">
        <f t="shared" si="27"/>
        <v>1</v>
      </c>
      <c r="F632" s="30">
        <f t="shared" si="28"/>
        <v>0</v>
      </c>
      <c r="G632" s="42">
        <f t="shared" si="29"/>
        <v>14.412009031084651</v>
      </c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</row>
    <row r="633" spans="1:30" ht="16" thickBot="1">
      <c r="A633" s="23">
        <v>626</v>
      </c>
      <c r="B633" s="23">
        <v>109.38081711499544</v>
      </c>
      <c r="C633" s="23">
        <v>116.36983401835187</v>
      </c>
      <c r="D633" s="23"/>
      <c r="E633" s="30">
        <f t="shared" si="27"/>
        <v>0</v>
      </c>
      <c r="F633" s="30">
        <f t="shared" si="28"/>
        <v>1</v>
      </c>
      <c r="G633" s="42">
        <f t="shared" si="29"/>
        <v>6.9890169033564291</v>
      </c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</row>
    <row r="634" spans="1:30" ht="16" thickBot="1">
      <c r="A634" s="23">
        <v>627</v>
      </c>
      <c r="B634" s="23">
        <v>119.10565455487253</v>
      </c>
      <c r="C634" s="23">
        <v>108.57509410255528</v>
      </c>
      <c r="D634" s="23"/>
      <c r="E634" s="30">
        <f t="shared" si="27"/>
        <v>1</v>
      </c>
      <c r="F634" s="30">
        <f t="shared" si="28"/>
        <v>0</v>
      </c>
      <c r="G634" s="42">
        <f t="shared" si="29"/>
        <v>10.530560452317246</v>
      </c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</row>
    <row r="635" spans="1:30" ht="16" thickBot="1">
      <c r="A635" s="23">
        <v>628</v>
      </c>
      <c r="B635" s="23">
        <v>96.401070009620724</v>
      </c>
      <c r="C635" s="23">
        <v>104.39026037815907</v>
      </c>
      <c r="D635" s="23"/>
      <c r="E635" s="30">
        <f t="shared" si="27"/>
        <v>0</v>
      </c>
      <c r="F635" s="30">
        <f t="shared" si="28"/>
        <v>1</v>
      </c>
      <c r="G635" s="42">
        <f t="shared" si="29"/>
        <v>7.9891903685383454</v>
      </c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</row>
    <row r="636" spans="1:30" ht="16" thickBot="1">
      <c r="A636" s="23">
        <v>629</v>
      </c>
      <c r="B636" s="23">
        <v>120.97460030806664</v>
      </c>
      <c r="C636" s="23">
        <v>110.33358113761405</v>
      </c>
      <c r="D636" s="23"/>
      <c r="E636" s="30">
        <f t="shared" si="27"/>
        <v>1</v>
      </c>
      <c r="F636" s="30">
        <f t="shared" si="28"/>
        <v>0</v>
      </c>
      <c r="G636" s="42">
        <f t="shared" si="29"/>
        <v>10.641019170452594</v>
      </c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</row>
    <row r="637" spans="1:30" ht="16" thickBot="1">
      <c r="A637" s="23">
        <v>630</v>
      </c>
      <c r="B637" s="23">
        <v>135.75086778675086</v>
      </c>
      <c r="C637" s="23">
        <v>125.84348166276433</v>
      </c>
      <c r="D637" s="23"/>
      <c r="E637" s="30">
        <f t="shared" si="27"/>
        <v>1</v>
      </c>
      <c r="F637" s="30">
        <f t="shared" si="28"/>
        <v>0</v>
      </c>
      <c r="G637" s="42">
        <f t="shared" si="29"/>
        <v>9.9073861239865266</v>
      </c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</row>
    <row r="638" spans="1:30" ht="16" thickBot="1">
      <c r="A638" s="23">
        <v>631</v>
      </c>
      <c r="B638" s="23">
        <v>134.68399288598164</v>
      </c>
      <c r="C638" s="23">
        <v>105.69209151766802</v>
      </c>
      <c r="D638" s="23"/>
      <c r="E638" s="30">
        <f t="shared" si="27"/>
        <v>1</v>
      </c>
      <c r="F638" s="30">
        <f t="shared" si="28"/>
        <v>0</v>
      </c>
      <c r="G638" s="42">
        <f t="shared" si="29"/>
        <v>28.99190136831362</v>
      </c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</row>
    <row r="639" spans="1:30" ht="16" thickBot="1">
      <c r="A639" s="23">
        <v>632</v>
      </c>
      <c r="B639" s="23">
        <v>114.36143845541241</v>
      </c>
      <c r="C639" s="23">
        <v>125.34473635678356</v>
      </c>
      <c r="D639" s="23"/>
      <c r="E639" s="30">
        <f t="shared" si="27"/>
        <v>0</v>
      </c>
      <c r="F639" s="30">
        <f t="shared" si="28"/>
        <v>1</v>
      </c>
      <c r="G639" s="42">
        <f t="shared" si="29"/>
        <v>10.983297901371145</v>
      </c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</row>
    <row r="640" spans="1:30" ht="16" thickBot="1">
      <c r="A640" s="23">
        <v>633</v>
      </c>
      <c r="B640" s="23">
        <v>136.82724826090316</v>
      </c>
      <c r="C640" s="23">
        <v>111.491252362894</v>
      </c>
      <c r="D640" s="23"/>
      <c r="E640" s="30">
        <f t="shared" si="27"/>
        <v>1</v>
      </c>
      <c r="F640" s="30">
        <f t="shared" si="28"/>
        <v>0</v>
      </c>
      <c r="G640" s="42">
        <f t="shared" si="29"/>
        <v>25.335995898009159</v>
      </c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</row>
    <row r="641" spans="1:30" ht="16" thickBot="1">
      <c r="A641" s="23">
        <v>634</v>
      </c>
      <c r="B641" s="23">
        <v>99.622579100498001</v>
      </c>
      <c r="C641" s="23">
        <v>111.5558055807157</v>
      </c>
      <c r="D641" s="23"/>
      <c r="E641" s="30">
        <f t="shared" si="27"/>
        <v>0</v>
      </c>
      <c r="F641" s="30">
        <f t="shared" si="28"/>
        <v>1</v>
      </c>
      <c r="G641" s="42">
        <f t="shared" si="29"/>
        <v>11.933226480217698</v>
      </c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</row>
    <row r="642" spans="1:30" ht="16" thickBot="1">
      <c r="A642" s="23">
        <v>635</v>
      </c>
      <c r="B642" s="23">
        <v>112.34668828759335</v>
      </c>
      <c r="C642" s="23">
        <v>58.778990989568555</v>
      </c>
      <c r="D642" s="23"/>
      <c r="E642" s="30">
        <f t="shared" si="27"/>
        <v>1</v>
      </c>
      <c r="F642" s="30">
        <f t="shared" si="28"/>
        <v>0</v>
      </c>
      <c r="G642" s="42">
        <f t="shared" si="29"/>
        <v>53.567697298024797</v>
      </c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</row>
    <row r="643" spans="1:30" ht="16" thickBot="1">
      <c r="A643" s="23">
        <v>636</v>
      </c>
      <c r="B643" s="23">
        <v>117.18925472396278</v>
      </c>
      <c r="C643" s="23">
        <v>102.60516543733974</v>
      </c>
      <c r="D643" s="23"/>
      <c r="E643" s="30">
        <f t="shared" si="27"/>
        <v>1</v>
      </c>
      <c r="F643" s="30">
        <f t="shared" si="28"/>
        <v>0</v>
      </c>
      <c r="G643" s="42">
        <f t="shared" si="29"/>
        <v>14.58408928662304</v>
      </c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</row>
    <row r="644" spans="1:30" ht="16" thickBot="1">
      <c r="A644" s="23">
        <v>637</v>
      </c>
      <c r="B644" s="23">
        <v>109.95216677209801</v>
      </c>
      <c r="C644" s="23">
        <v>92.681525323533947</v>
      </c>
      <c r="D644" s="23"/>
      <c r="E644" s="30">
        <f t="shared" si="27"/>
        <v>1</v>
      </c>
      <c r="F644" s="30">
        <f t="shared" si="28"/>
        <v>0</v>
      </c>
      <c r="G644" s="42">
        <f t="shared" si="29"/>
        <v>17.270641448564064</v>
      </c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</row>
    <row r="645" spans="1:30" ht="16" thickBot="1">
      <c r="A645" s="23">
        <v>638</v>
      </c>
      <c r="B645" s="23">
        <v>99.194917819445166</v>
      </c>
      <c r="C645" s="23">
        <v>127.58217880785091</v>
      </c>
      <c r="D645" s="23"/>
      <c r="E645" s="30">
        <f t="shared" si="27"/>
        <v>0</v>
      </c>
      <c r="F645" s="30">
        <f t="shared" si="28"/>
        <v>1</v>
      </c>
      <c r="G645" s="42">
        <f t="shared" si="29"/>
        <v>28.387260988405743</v>
      </c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</row>
    <row r="646" spans="1:30" ht="16" thickBot="1">
      <c r="A646" s="23">
        <v>639</v>
      </c>
      <c r="B646" s="23">
        <v>107.84284617832476</v>
      </c>
      <c r="C646" s="23">
        <v>94.363921950234811</v>
      </c>
      <c r="D646" s="23"/>
      <c r="E646" s="30">
        <f t="shared" si="27"/>
        <v>1</v>
      </c>
      <c r="F646" s="30">
        <f t="shared" si="28"/>
        <v>0</v>
      </c>
      <c r="G646" s="42">
        <f t="shared" si="29"/>
        <v>13.478924228089951</v>
      </c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</row>
    <row r="647" spans="1:30" ht="16" thickBot="1">
      <c r="A647" s="23">
        <v>640</v>
      </c>
      <c r="B647" s="23">
        <v>115.39946983285688</v>
      </c>
      <c r="C647" s="23">
        <v>128.7127205992185</v>
      </c>
      <c r="D647" s="23"/>
      <c r="E647" s="30">
        <f t="shared" si="27"/>
        <v>0</v>
      </c>
      <c r="F647" s="30">
        <f t="shared" si="28"/>
        <v>1</v>
      </c>
      <c r="G647" s="42">
        <f t="shared" si="29"/>
        <v>13.31325076636162</v>
      </c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</row>
    <row r="648" spans="1:30" ht="16" thickBot="1">
      <c r="A648" s="23">
        <v>641</v>
      </c>
      <c r="B648" s="23">
        <v>129.39721728186345</v>
      </c>
      <c r="C648" s="23">
        <v>128.78795522483097</v>
      </c>
      <c r="D648" s="23"/>
      <c r="E648" s="30">
        <f t="shared" ref="E648:E711" si="30">IF(B648&gt;C648, 1, 0)</f>
        <v>1</v>
      </c>
      <c r="F648" s="30">
        <f t="shared" ref="F648:F711" si="31">IF(B648&lt;C648, 1, 0)</f>
        <v>0</v>
      </c>
      <c r="G648" s="42">
        <f t="shared" ref="G648:G711" si="32">IF(B648&gt;C648,B648-C648,C648-B648)</f>
        <v>0.60926205703248115</v>
      </c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</row>
    <row r="649" spans="1:30" ht="16" thickBot="1">
      <c r="A649" s="23">
        <v>642</v>
      </c>
      <c r="B649" s="23">
        <v>103.97913053036199</v>
      </c>
      <c r="C649" s="23">
        <v>105.2119375342</v>
      </c>
      <c r="D649" s="23"/>
      <c r="E649" s="30">
        <f t="shared" si="30"/>
        <v>0</v>
      </c>
      <c r="F649" s="30">
        <f t="shared" si="31"/>
        <v>1</v>
      </c>
      <c r="G649" s="42">
        <f t="shared" si="32"/>
        <v>1.232807003838019</v>
      </c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</row>
    <row r="650" spans="1:30" ht="16" thickBot="1">
      <c r="A650" s="23">
        <v>643</v>
      </c>
      <c r="B650" s="23">
        <v>117.2734941667383</v>
      </c>
      <c r="C650" s="23">
        <v>120.40014090854788</v>
      </c>
      <c r="D650" s="23"/>
      <c r="E650" s="30">
        <f t="shared" si="30"/>
        <v>0</v>
      </c>
      <c r="F650" s="30">
        <f t="shared" si="31"/>
        <v>1</v>
      </c>
      <c r="G650" s="42">
        <f t="shared" si="32"/>
        <v>3.12664674180958</v>
      </c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</row>
    <row r="651" spans="1:30" ht="16" thickBot="1">
      <c r="A651" s="23">
        <v>644</v>
      </c>
      <c r="B651" s="23">
        <v>102.63330355856429</v>
      </c>
      <c r="C651" s="23">
        <v>97.735955742964592</v>
      </c>
      <c r="D651" s="23"/>
      <c r="E651" s="30">
        <f t="shared" si="30"/>
        <v>1</v>
      </c>
      <c r="F651" s="30">
        <f t="shared" si="31"/>
        <v>0</v>
      </c>
      <c r="G651" s="42">
        <f t="shared" si="32"/>
        <v>4.8973478155997014</v>
      </c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</row>
    <row r="652" spans="1:30" ht="16" thickBot="1">
      <c r="A652" s="23">
        <v>645</v>
      </c>
      <c r="B652" s="23">
        <v>99.260719057194436</v>
      </c>
      <c r="C652" s="23">
        <v>119.87725503526316</v>
      </c>
      <c r="D652" s="23"/>
      <c r="E652" s="30">
        <f t="shared" si="30"/>
        <v>0</v>
      </c>
      <c r="F652" s="30">
        <f t="shared" si="31"/>
        <v>1</v>
      </c>
      <c r="G652" s="42">
        <f t="shared" si="32"/>
        <v>20.616535978068725</v>
      </c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</row>
    <row r="653" spans="1:30" ht="16" thickBot="1">
      <c r="A653" s="23">
        <v>646</v>
      </c>
      <c r="B653" s="23">
        <v>124.29637180887205</v>
      </c>
      <c r="C653" s="23">
        <v>112.17695303868656</v>
      </c>
      <c r="D653" s="23"/>
      <c r="E653" s="30">
        <f t="shared" si="30"/>
        <v>1</v>
      </c>
      <c r="F653" s="30">
        <f t="shared" si="31"/>
        <v>0</v>
      </c>
      <c r="G653" s="42">
        <f t="shared" si="32"/>
        <v>12.11941877018549</v>
      </c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</row>
    <row r="654" spans="1:30" ht="16" thickBot="1">
      <c r="A654" s="23">
        <v>647</v>
      </c>
      <c r="B654" s="23">
        <v>124.70751690154074</v>
      </c>
      <c r="C654" s="23">
        <v>93.283491921578559</v>
      </c>
      <c r="D654" s="23"/>
      <c r="E654" s="30">
        <f t="shared" si="30"/>
        <v>1</v>
      </c>
      <c r="F654" s="30">
        <f t="shared" si="31"/>
        <v>0</v>
      </c>
      <c r="G654" s="42">
        <f t="shared" si="32"/>
        <v>31.424024979962184</v>
      </c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</row>
    <row r="655" spans="1:30" ht="16" thickBot="1">
      <c r="A655" s="23">
        <v>648</v>
      </c>
      <c r="B655" s="23">
        <v>106.57618774193313</v>
      </c>
      <c r="C655" s="23">
        <v>144.43760034479229</v>
      </c>
      <c r="D655" s="23"/>
      <c r="E655" s="30">
        <f t="shared" si="30"/>
        <v>0</v>
      </c>
      <c r="F655" s="30">
        <f t="shared" si="31"/>
        <v>1</v>
      </c>
      <c r="G655" s="42">
        <f t="shared" si="32"/>
        <v>37.861412602859161</v>
      </c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</row>
    <row r="656" spans="1:30" ht="16" thickBot="1">
      <c r="A656" s="23">
        <v>649</v>
      </c>
      <c r="B656" s="23">
        <v>91.819436635360574</v>
      </c>
      <c r="C656" s="23">
        <v>111.34562970566571</v>
      </c>
      <c r="D656" s="23"/>
      <c r="E656" s="30">
        <f t="shared" si="30"/>
        <v>0</v>
      </c>
      <c r="F656" s="30">
        <f t="shared" si="31"/>
        <v>1</v>
      </c>
      <c r="G656" s="42">
        <f t="shared" si="32"/>
        <v>19.526193070305141</v>
      </c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</row>
    <row r="657" spans="1:30" ht="16" thickBot="1">
      <c r="A657" s="23">
        <v>650</v>
      </c>
      <c r="B657" s="23">
        <v>135.68539270829524</v>
      </c>
      <c r="C657" s="23">
        <v>88.829874882453296</v>
      </c>
      <c r="D657" s="23"/>
      <c r="E657" s="30">
        <f t="shared" si="30"/>
        <v>1</v>
      </c>
      <c r="F657" s="30">
        <f t="shared" si="31"/>
        <v>0</v>
      </c>
      <c r="G657" s="42">
        <f t="shared" si="32"/>
        <v>46.855517825841943</v>
      </c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</row>
    <row r="658" spans="1:30" ht="16" thickBot="1">
      <c r="A658" s="23">
        <v>651</v>
      </c>
      <c r="B658" s="23">
        <v>107.37989187541467</v>
      </c>
      <c r="C658" s="23">
        <v>76.588469743291853</v>
      </c>
      <c r="D658" s="23"/>
      <c r="E658" s="30">
        <f t="shared" si="30"/>
        <v>1</v>
      </c>
      <c r="F658" s="30">
        <f t="shared" si="31"/>
        <v>0</v>
      </c>
      <c r="G658" s="42">
        <f t="shared" si="32"/>
        <v>30.791422132122818</v>
      </c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</row>
    <row r="659" spans="1:30" ht="16" thickBot="1">
      <c r="A659" s="23">
        <v>652</v>
      </c>
      <c r="B659" s="23">
        <v>138.04722306501773</v>
      </c>
      <c r="C659" s="23">
        <v>98.043755141168489</v>
      </c>
      <c r="D659" s="23"/>
      <c r="E659" s="30">
        <f t="shared" si="30"/>
        <v>1</v>
      </c>
      <c r="F659" s="30">
        <f t="shared" si="31"/>
        <v>0</v>
      </c>
      <c r="G659" s="42">
        <f t="shared" si="32"/>
        <v>40.003467923849243</v>
      </c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</row>
    <row r="660" spans="1:30" ht="16" thickBot="1">
      <c r="A660" s="23">
        <v>653</v>
      </c>
      <c r="B660" s="23">
        <v>79.409996479709321</v>
      </c>
      <c r="C660" s="23">
        <v>106.04229516221496</v>
      </c>
      <c r="D660" s="23"/>
      <c r="E660" s="30">
        <f t="shared" si="30"/>
        <v>0</v>
      </c>
      <c r="F660" s="30">
        <f t="shared" si="31"/>
        <v>1</v>
      </c>
      <c r="G660" s="42">
        <f t="shared" si="32"/>
        <v>26.632298682505635</v>
      </c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</row>
    <row r="661" spans="1:30" ht="16" thickBot="1">
      <c r="A661" s="23">
        <v>654</v>
      </c>
      <c r="B661" s="23">
        <v>114.60284062090393</v>
      </c>
      <c r="C661" s="23">
        <v>84.144706597904673</v>
      </c>
      <c r="D661" s="23"/>
      <c r="E661" s="30">
        <f t="shared" si="30"/>
        <v>1</v>
      </c>
      <c r="F661" s="30">
        <f t="shared" si="31"/>
        <v>0</v>
      </c>
      <c r="G661" s="42">
        <f t="shared" si="32"/>
        <v>30.458134022999261</v>
      </c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</row>
    <row r="662" spans="1:30" ht="16" thickBot="1">
      <c r="A662" s="23">
        <v>655</v>
      </c>
      <c r="B662" s="23">
        <v>123.32737471049265</v>
      </c>
      <c r="C662" s="23">
        <v>118.29375668534902</v>
      </c>
      <c r="D662" s="23"/>
      <c r="E662" s="30">
        <f t="shared" si="30"/>
        <v>1</v>
      </c>
      <c r="F662" s="30">
        <f t="shared" si="31"/>
        <v>0</v>
      </c>
      <c r="G662" s="42">
        <f t="shared" si="32"/>
        <v>5.0336180251436247</v>
      </c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</row>
    <row r="663" spans="1:30" ht="16" thickBot="1">
      <c r="A663" s="23">
        <v>656</v>
      </c>
      <c r="B663" s="23">
        <v>110.19405135372941</v>
      </c>
      <c r="C663" s="23">
        <v>125.06578259448159</v>
      </c>
      <c r="D663" s="23"/>
      <c r="E663" s="30">
        <f t="shared" si="30"/>
        <v>0</v>
      </c>
      <c r="F663" s="30">
        <f t="shared" si="31"/>
        <v>1</v>
      </c>
      <c r="G663" s="42">
        <f t="shared" si="32"/>
        <v>14.871731240752183</v>
      </c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</row>
    <row r="664" spans="1:30" ht="16" thickBot="1">
      <c r="A664" s="23">
        <v>657</v>
      </c>
      <c r="B664" s="23">
        <v>120.06034433651153</v>
      </c>
      <c r="C664" s="23">
        <v>108.69106662875927</v>
      </c>
      <c r="D664" s="23"/>
      <c r="E664" s="30">
        <f t="shared" si="30"/>
        <v>1</v>
      </c>
      <c r="F664" s="30">
        <f t="shared" si="31"/>
        <v>0</v>
      </c>
      <c r="G664" s="42">
        <f t="shared" si="32"/>
        <v>11.369277707752261</v>
      </c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</row>
    <row r="665" spans="1:30" ht="16" thickBot="1">
      <c r="A665" s="23">
        <v>658</v>
      </c>
      <c r="B665" s="23">
        <v>92.701482095967947</v>
      </c>
      <c r="C665" s="23">
        <v>84.150727033319512</v>
      </c>
      <c r="D665" s="23"/>
      <c r="E665" s="30">
        <f t="shared" si="30"/>
        <v>1</v>
      </c>
      <c r="F665" s="30">
        <f t="shared" si="31"/>
        <v>0</v>
      </c>
      <c r="G665" s="42">
        <f t="shared" si="32"/>
        <v>8.5507550626484345</v>
      </c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</row>
    <row r="666" spans="1:30" ht="16" thickBot="1">
      <c r="A666" s="23">
        <v>659</v>
      </c>
      <c r="B666" s="23">
        <v>112.20961229173227</v>
      </c>
      <c r="C666" s="23">
        <v>94.508386074349829</v>
      </c>
      <c r="D666" s="23"/>
      <c r="E666" s="30">
        <f t="shared" si="30"/>
        <v>1</v>
      </c>
      <c r="F666" s="30">
        <f t="shared" si="31"/>
        <v>0</v>
      </c>
      <c r="G666" s="42">
        <f t="shared" si="32"/>
        <v>17.701226217382441</v>
      </c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</row>
    <row r="667" spans="1:30" ht="16" thickBot="1">
      <c r="A667" s="23">
        <v>660</v>
      </c>
      <c r="B667" s="23">
        <v>123.51423442747979</v>
      </c>
      <c r="C667" s="23">
        <v>109.54166112358054</v>
      </c>
      <c r="D667" s="23"/>
      <c r="E667" s="30">
        <f t="shared" si="30"/>
        <v>1</v>
      </c>
      <c r="F667" s="30">
        <f t="shared" si="31"/>
        <v>0</v>
      </c>
      <c r="G667" s="42">
        <f t="shared" si="32"/>
        <v>13.972573303899253</v>
      </c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</row>
    <row r="668" spans="1:30" ht="16" thickBot="1">
      <c r="A668" s="23">
        <v>661</v>
      </c>
      <c r="B668" s="23">
        <v>122.99235029041915</v>
      </c>
      <c r="C668" s="23">
        <v>110.0893847816329</v>
      </c>
      <c r="D668" s="23"/>
      <c r="E668" s="30">
        <f t="shared" si="30"/>
        <v>1</v>
      </c>
      <c r="F668" s="30">
        <f t="shared" si="31"/>
        <v>0</v>
      </c>
      <c r="G668" s="42">
        <f t="shared" si="32"/>
        <v>12.902965508786252</v>
      </c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</row>
    <row r="669" spans="1:30" ht="16" thickBot="1">
      <c r="A669" s="23">
        <v>662</v>
      </c>
      <c r="B669" s="23">
        <v>88.700713419879065</v>
      </c>
      <c r="C669" s="23">
        <v>122.31373349138396</v>
      </c>
      <c r="D669" s="23"/>
      <c r="E669" s="30">
        <f t="shared" si="30"/>
        <v>0</v>
      </c>
      <c r="F669" s="30">
        <f t="shared" si="31"/>
        <v>1</v>
      </c>
      <c r="G669" s="42">
        <f t="shared" si="32"/>
        <v>33.613020071504891</v>
      </c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</row>
    <row r="670" spans="1:30" ht="16" thickBot="1">
      <c r="A670" s="23">
        <v>663</v>
      </c>
      <c r="B670" s="23">
        <v>134.6202905139391</v>
      </c>
      <c r="C670" s="23">
        <v>93.919955667418421</v>
      </c>
      <c r="D670" s="23"/>
      <c r="E670" s="30">
        <f t="shared" si="30"/>
        <v>1</v>
      </c>
      <c r="F670" s="30">
        <f t="shared" si="31"/>
        <v>0</v>
      </c>
      <c r="G670" s="42">
        <f t="shared" si="32"/>
        <v>40.700334846520676</v>
      </c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</row>
    <row r="671" spans="1:30" ht="16" thickBot="1">
      <c r="A671" s="23">
        <v>664</v>
      </c>
      <c r="B671" s="23">
        <v>134.85221804081363</v>
      </c>
      <c r="C671" s="23">
        <v>101.90920433589403</v>
      </c>
      <c r="D671" s="23"/>
      <c r="E671" s="30">
        <f t="shared" si="30"/>
        <v>1</v>
      </c>
      <c r="F671" s="30">
        <f t="shared" si="31"/>
        <v>0</v>
      </c>
      <c r="G671" s="42">
        <f t="shared" si="32"/>
        <v>32.943013704919593</v>
      </c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</row>
    <row r="672" spans="1:30" ht="16" thickBot="1">
      <c r="A672" s="23">
        <v>665</v>
      </c>
      <c r="B672" s="23">
        <v>127.73464910143821</v>
      </c>
      <c r="C672" s="23">
        <v>105.59382522906785</v>
      </c>
      <c r="D672" s="23"/>
      <c r="E672" s="30">
        <f t="shared" si="30"/>
        <v>1</v>
      </c>
      <c r="F672" s="30">
        <f t="shared" si="31"/>
        <v>0</v>
      </c>
      <c r="G672" s="42">
        <f t="shared" si="32"/>
        <v>22.140823872370362</v>
      </c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</row>
    <row r="673" spans="1:30" ht="16" thickBot="1">
      <c r="A673" s="23">
        <v>666</v>
      </c>
      <c r="B673" s="23">
        <v>138.08689926985829</v>
      </c>
      <c r="C673" s="23">
        <v>101.00633665498587</v>
      </c>
      <c r="D673" s="23"/>
      <c r="E673" s="30">
        <f t="shared" si="30"/>
        <v>1</v>
      </c>
      <c r="F673" s="30">
        <f t="shared" si="31"/>
        <v>0</v>
      </c>
      <c r="G673" s="42">
        <f t="shared" si="32"/>
        <v>37.08056261487242</v>
      </c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</row>
    <row r="674" spans="1:30" ht="16" thickBot="1">
      <c r="A674" s="23">
        <v>667</v>
      </c>
      <c r="B674" s="23">
        <v>127.29948458622276</v>
      </c>
      <c r="C674" s="23">
        <v>99.737001410401973</v>
      </c>
      <c r="D674" s="23"/>
      <c r="E674" s="30">
        <f t="shared" si="30"/>
        <v>1</v>
      </c>
      <c r="F674" s="30">
        <f t="shared" si="31"/>
        <v>0</v>
      </c>
      <c r="G674" s="42">
        <f t="shared" si="32"/>
        <v>27.562483175820788</v>
      </c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</row>
    <row r="675" spans="1:30" ht="16" thickBot="1">
      <c r="A675" s="23">
        <v>668</v>
      </c>
      <c r="B675" s="23">
        <v>114.24141869154977</v>
      </c>
      <c r="C675" s="23">
        <v>107.67286195260142</v>
      </c>
      <c r="D675" s="23"/>
      <c r="E675" s="30">
        <f t="shared" si="30"/>
        <v>1</v>
      </c>
      <c r="F675" s="30">
        <f t="shared" si="31"/>
        <v>0</v>
      </c>
      <c r="G675" s="42">
        <f t="shared" si="32"/>
        <v>6.5685567389483452</v>
      </c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</row>
    <row r="676" spans="1:30" ht="16" thickBot="1">
      <c r="A676" s="23">
        <v>669</v>
      </c>
      <c r="B676" s="23">
        <v>107.89567165289178</v>
      </c>
      <c r="C676" s="23">
        <v>108.62583693369508</v>
      </c>
      <c r="D676" s="23"/>
      <c r="E676" s="30">
        <f t="shared" si="30"/>
        <v>0</v>
      </c>
      <c r="F676" s="30">
        <f t="shared" si="31"/>
        <v>1</v>
      </c>
      <c r="G676" s="42">
        <f t="shared" si="32"/>
        <v>0.73016528080330545</v>
      </c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</row>
    <row r="677" spans="1:30" ht="16" thickBot="1">
      <c r="A677" s="23">
        <v>670</v>
      </c>
      <c r="B677" s="23">
        <v>123.43343089169282</v>
      </c>
      <c r="C677" s="23">
        <v>101.02991603335579</v>
      </c>
      <c r="D677" s="23"/>
      <c r="E677" s="30">
        <f t="shared" si="30"/>
        <v>1</v>
      </c>
      <c r="F677" s="30">
        <f t="shared" si="31"/>
        <v>0</v>
      </c>
      <c r="G677" s="42">
        <f t="shared" si="32"/>
        <v>22.403514858337033</v>
      </c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</row>
    <row r="678" spans="1:30" ht="16" thickBot="1">
      <c r="A678" s="23">
        <v>671</v>
      </c>
      <c r="B678" s="23">
        <v>144.30927043647029</v>
      </c>
      <c r="C678" s="23">
        <v>98.78436688356544</v>
      </c>
      <c r="D678" s="23"/>
      <c r="E678" s="30">
        <f t="shared" si="30"/>
        <v>1</v>
      </c>
      <c r="F678" s="30">
        <f t="shared" si="31"/>
        <v>0</v>
      </c>
      <c r="G678" s="42">
        <f t="shared" si="32"/>
        <v>45.524903552904846</v>
      </c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</row>
    <row r="679" spans="1:30" ht="16" thickBot="1">
      <c r="A679" s="23">
        <v>672</v>
      </c>
      <c r="B679" s="23">
        <v>127.67364249764006</v>
      </c>
      <c r="C679" s="23">
        <v>121.13271802563878</v>
      </c>
      <c r="D679" s="23"/>
      <c r="E679" s="30">
        <f t="shared" si="30"/>
        <v>1</v>
      </c>
      <c r="F679" s="30">
        <f t="shared" si="31"/>
        <v>0</v>
      </c>
      <c r="G679" s="42">
        <f t="shared" si="32"/>
        <v>6.5409244720012794</v>
      </c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</row>
    <row r="680" spans="1:30" ht="16" thickBot="1">
      <c r="A680" s="23">
        <v>673</v>
      </c>
      <c r="B680" s="23">
        <v>141.84073313871829</v>
      </c>
      <c r="C680" s="23">
        <v>122.11592130578705</v>
      </c>
      <c r="D680" s="23"/>
      <c r="E680" s="30">
        <f t="shared" si="30"/>
        <v>1</v>
      </c>
      <c r="F680" s="30">
        <f t="shared" si="31"/>
        <v>0</v>
      </c>
      <c r="G680" s="42">
        <f t="shared" si="32"/>
        <v>19.724811832931238</v>
      </c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</row>
    <row r="681" spans="1:30" ht="16" thickBot="1">
      <c r="A681" s="23">
        <v>674</v>
      </c>
      <c r="B681" s="23">
        <v>110.58007725662145</v>
      </c>
      <c r="C681" s="23">
        <v>111.83380402968044</v>
      </c>
      <c r="D681" s="23"/>
      <c r="E681" s="30">
        <f t="shared" si="30"/>
        <v>0</v>
      </c>
      <c r="F681" s="30">
        <f t="shared" si="31"/>
        <v>1</v>
      </c>
      <c r="G681" s="42">
        <f t="shared" si="32"/>
        <v>1.2537267730589861</v>
      </c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</row>
    <row r="682" spans="1:30" ht="16" thickBot="1">
      <c r="A682" s="23">
        <v>675</v>
      </c>
      <c r="B682" s="23">
        <v>118.41923758520116</v>
      </c>
      <c r="C682" s="23">
        <v>127.24482445969522</v>
      </c>
      <c r="D682" s="23"/>
      <c r="E682" s="30">
        <f t="shared" si="30"/>
        <v>0</v>
      </c>
      <c r="F682" s="30">
        <f t="shared" si="31"/>
        <v>1</v>
      </c>
      <c r="G682" s="42">
        <f t="shared" si="32"/>
        <v>8.8255868744940642</v>
      </c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</row>
    <row r="683" spans="1:30" ht="16" thickBot="1">
      <c r="A683" s="23">
        <v>676</v>
      </c>
      <c r="B683" s="23">
        <v>111.25800715962849</v>
      </c>
      <c r="C683" s="23">
        <v>119.28700355820806</v>
      </c>
      <c r="D683" s="23"/>
      <c r="E683" s="30">
        <f t="shared" si="30"/>
        <v>0</v>
      </c>
      <c r="F683" s="30">
        <f t="shared" si="31"/>
        <v>1</v>
      </c>
      <c r="G683" s="42">
        <f t="shared" si="32"/>
        <v>8.0289963985795652</v>
      </c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</row>
    <row r="684" spans="1:30" ht="16" thickBot="1">
      <c r="A684" s="23">
        <v>677</v>
      </c>
      <c r="B684" s="23">
        <v>126.50002859944091</v>
      </c>
      <c r="C684" s="23">
        <v>102.25027697409915</v>
      </c>
      <c r="D684" s="23"/>
      <c r="E684" s="30">
        <f t="shared" si="30"/>
        <v>1</v>
      </c>
      <c r="F684" s="30">
        <f t="shared" si="31"/>
        <v>0</v>
      </c>
      <c r="G684" s="42">
        <f t="shared" si="32"/>
        <v>24.249751625341759</v>
      </c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</row>
    <row r="685" spans="1:30" ht="16" thickBot="1">
      <c r="A685" s="23">
        <v>678</v>
      </c>
      <c r="B685" s="23">
        <v>92.773273137148948</v>
      </c>
      <c r="C685" s="23">
        <v>124.32438291393677</v>
      </c>
      <c r="D685" s="23"/>
      <c r="E685" s="30">
        <f t="shared" si="30"/>
        <v>0</v>
      </c>
      <c r="F685" s="30">
        <f t="shared" si="31"/>
        <v>1</v>
      </c>
      <c r="G685" s="42">
        <f t="shared" si="32"/>
        <v>31.551109776787825</v>
      </c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</row>
    <row r="686" spans="1:30" ht="16" thickBot="1">
      <c r="A686" s="23">
        <v>679</v>
      </c>
      <c r="B686" s="23">
        <v>114.39875499710983</v>
      </c>
      <c r="C686" s="23">
        <v>74.265891507284309</v>
      </c>
      <c r="D686" s="23"/>
      <c r="E686" s="30">
        <f t="shared" si="30"/>
        <v>1</v>
      </c>
      <c r="F686" s="30">
        <f t="shared" si="31"/>
        <v>0</v>
      </c>
      <c r="G686" s="42">
        <f t="shared" si="32"/>
        <v>40.132863489825525</v>
      </c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</row>
    <row r="687" spans="1:30" ht="16" thickBot="1">
      <c r="A687" s="23">
        <v>680</v>
      </c>
      <c r="B687" s="23">
        <v>130.95779279286506</v>
      </c>
      <c r="C687" s="23">
        <v>100.51852251306309</v>
      </c>
      <c r="D687" s="23"/>
      <c r="E687" s="30">
        <f t="shared" si="30"/>
        <v>1</v>
      </c>
      <c r="F687" s="30">
        <f t="shared" si="31"/>
        <v>0</v>
      </c>
      <c r="G687" s="42">
        <f t="shared" si="32"/>
        <v>30.439270279801974</v>
      </c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</row>
    <row r="688" spans="1:30" ht="16" thickBot="1">
      <c r="A688" s="23">
        <v>681</v>
      </c>
      <c r="B688" s="23">
        <v>134.00335045540558</v>
      </c>
      <c r="C688" s="23">
        <v>111.21403218388295</v>
      </c>
      <c r="D688" s="23"/>
      <c r="E688" s="30">
        <f t="shared" si="30"/>
        <v>1</v>
      </c>
      <c r="F688" s="30">
        <f t="shared" si="31"/>
        <v>0</v>
      </c>
      <c r="G688" s="42">
        <f t="shared" si="32"/>
        <v>22.789318271522632</v>
      </c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</row>
    <row r="689" spans="1:30" ht="16" thickBot="1">
      <c r="A689" s="23">
        <v>682</v>
      </c>
      <c r="B689" s="23">
        <v>109.48024663175923</v>
      </c>
      <c r="C689" s="23">
        <v>115.37759647970864</v>
      </c>
      <c r="D689" s="23"/>
      <c r="E689" s="30">
        <f t="shared" si="30"/>
        <v>0</v>
      </c>
      <c r="F689" s="30">
        <f t="shared" si="31"/>
        <v>1</v>
      </c>
      <c r="G689" s="42">
        <f t="shared" si="32"/>
        <v>5.897349847949414</v>
      </c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</row>
    <row r="690" spans="1:30" ht="16" thickBot="1">
      <c r="A690" s="23">
        <v>683</v>
      </c>
      <c r="B690" s="23">
        <v>98.533001747988479</v>
      </c>
      <c r="C690" s="23">
        <v>80.359328763137029</v>
      </c>
      <c r="D690" s="23"/>
      <c r="E690" s="30">
        <f t="shared" si="30"/>
        <v>1</v>
      </c>
      <c r="F690" s="30">
        <f t="shared" si="31"/>
        <v>0</v>
      </c>
      <c r="G690" s="42">
        <f t="shared" si="32"/>
        <v>18.17367298485145</v>
      </c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</row>
    <row r="691" spans="1:30" ht="16" thickBot="1">
      <c r="A691" s="23">
        <v>684</v>
      </c>
      <c r="B691" s="23">
        <v>112.07132123942256</v>
      </c>
      <c r="C691" s="23">
        <v>123.73176397981896</v>
      </c>
      <c r="D691" s="23"/>
      <c r="E691" s="30">
        <f t="shared" si="30"/>
        <v>0</v>
      </c>
      <c r="F691" s="30">
        <f t="shared" si="31"/>
        <v>1</v>
      </c>
      <c r="G691" s="42">
        <f t="shared" si="32"/>
        <v>11.660442740396405</v>
      </c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</row>
    <row r="692" spans="1:30" ht="16" thickBot="1">
      <c r="A692" s="23">
        <v>685</v>
      </c>
      <c r="B692" s="23">
        <v>77.700999329239067</v>
      </c>
      <c r="C692" s="23">
        <v>95.377667404532204</v>
      </c>
      <c r="D692" s="23"/>
      <c r="E692" s="30">
        <f t="shared" si="30"/>
        <v>0</v>
      </c>
      <c r="F692" s="30">
        <f t="shared" si="31"/>
        <v>1</v>
      </c>
      <c r="G692" s="42">
        <f t="shared" si="32"/>
        <v>17.676668075293136</v>
      </c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</row>
    <row r="693" spans="1:30" ht="16" thickBot="1">
      <c r="A693" s="23">
        <v>686</v>
      </c>
      <c r="B693" s="23">
        <v>132.97179038439185</v>
      </c>
      <c r="C693" s="23">
        <v>117.41138672433388</v>
      </c>
      <c r="D693" s="23"/>
      <c r="E693" s="30">
        <f t="shared" si="30"/>
        <v>1</v>
      </c>
      <c r="F693" s="30">
        <f t="shared" si="31"/>
        <v>0</v>
      </c>
      <c r="G693" s="42">
        <f t="shared" si="32"/>
        <v>15.560403660057972</v>
      </c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</row>
    <row r="694" spans="1:30" ht="16" thickBot="1">
      <c r="A694" s="23">
        <v>687</v>
      </c>
      <c r="B694" s="23">
        <v>97.243067719262385</v>
      </c>
      <c r="C694" s="23">
        <v>139.63219769451069</v>
      </c>
      <c r="D694" s="23"/>
      <c r="E694" s="30">
        <f t="shared" si="30"/>
        <v>0</v>
      </c>
      <c r="F694" s="30">
        <f t="shared" si="31"/>
        <v>1</v>
      </c>
      <c r="G694" s="42">
        <f t="shared" si="32"/>
        <v>42.389129975248309</v>
      </c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</row>
    <row r="695" spans="1:30" ht="16" thickBot="1">
      <c r="A695" s="23">
        <v>688</v>
      </c>
      <c r="B695" s="23">
        <v>98.76964852782011</v>
      </c>
      <c r="C695" s="23">
        <v>118.13295562031618</v>
      </c>
      <c r="D695" s="23"/>
      <c r="E695" s="30">
        <f t="shared" si="30"/>
        <v>0</v>
      </c>
      <c r="F695" s="30">
        <f t="shared" si="31"/>
        <v>1</v>
      </c>
      <c r="G695" s="42">
        <f t="shared" si="32"/>
        <v>19.363307092496072</v>
      </c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</row>
    <row r="696" spans="1:30" ht="16" thickBot="1">
      <c r="A696" s="23">
        <v>689</v>
      </c>
      <c r="B696" s="23">
        <v>115.25967002577018</v>
      </c>
      <c r="C696" s="23">
        <v>88.521065211612154</v>
      </c>
      <c r="D696" s="23"/>
      <c r="E696" s="30">
        <f t="shared" si="30"/>
        <v>1</v>
      </c>
      <c r="F696" s="30">
        <f t="shared" si="31"/>
        <v>0</v>
      </c>
      <c r="G696" s="42">
        <f t="shared" si="32"/>
        <v>26.738604814158023</v>
      </c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</row>
    <row r="697" spans="1:30" ht="16" thickBot="1">
      <c r="A697" s="23">
        <v>690</v>
      </c>
      <c r="B697" s="23">
        <v>110.52461095041748</v>
      </c>
      <c r="C697" s="23">
        <v>95.27698408745141</v>
      </c>
      <c r="D697" s="23"/>
      <c r="E697" s="30">
        <f t="shared" si="30"/>
        <v>1</v>
      </c>
      <c r="F697" s="30">
        <f t="shared" si="31"/>
        <v>0</v>
      </c>
      <c r="G697" s="42">
        <f t="shared" si="32"/>
        <v>15.247626862966072</v>
      </c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</row>
    <row r="698" spans="1:30" ht="16" thickBot="1">
      <c r="A698" s="23">
        <v>691</v>
      </c>
      <c r="B698" s="23">
        <v>122.31813548598481</v>
      </c>
      <c r="C698" s="23">
        <v>99.192250088048411</v>
      </c>
      <c r="D698" s="23"/>
      <c r="E698" s="30">
        <f t="shared" si="30"/>
        <v>1</v>
      </c>
      <c r="F698" s="30">
        <f t="shared" si="31"/>
        <v>0</v>
      </c>
      <c r="G698" s="42">
        <f t="shared" si="32"/>
        <v>23.125885397936401</v>
      </c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</row>
    <row r="699" spans="1:30" ht="16" thickBot="1">
      <c r="A699" s="23">
        <v>692</v>
      </c>
      <c r="B699" s="23">
        <v>104.37023795425804</v>
      </c>
      <c r="C699" s="23">
        <v>93.018233505432377</v>
      </c>
      <c r="D699" s="23"/>
      <c r="E699" s="30">
        <f t="shared" si="30"/>
        <v>1</v>
      </c>
      <c r="F699" s="30">
        <f t="shared" si="31"/>
        <v>0</v>
      </c>
      <c r="G699" s="42">
        <f t="shared" si="32"/>
        <v>11.352004448825667</v>
      </c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</row>
    <row r="700" spans="1:30" ht="16" thickBot="1">
      <c r="A700" s="23">
        <v>693</v>
      </c>
      <c r="B700" s="23">
        <v>113.98221128121509</v>
      </c>
      <c r="C700" s="23">
        <v>120.69265683175843</v>
      </c>
      <c r="D700" s="23"/>
      <c r="E700" s="30">
        <f t="shared" si="30"/>
        <v>0</v>
      </c>
      <c r="F700" s="30">
        <f t="shared" si="31"/>
        <v>1</v>
      </c>
      <c r="G700" s="42">
        <f t="shared" si="32"/>
        <v>6.7104455505433407</v>
      </c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</row>
    <row r="701" spans="1:30" ht="16" thickBot="1">
      <c r="A701" s="23">
        <v>694</v>
      </c>
      <c r="B701" s="23">
        <v>124.21129073525023</v>
      </c>
      <c r="C701" s="23">
        <v>119.67197063562834</v>
      </c>
      <c r="D701" s="23"/>
      <c r="E701" s="30">
        <f t="shared" si="30"/>
        <v>1</v>
      </c>
      <c r="F701" s="30">
        <f t="shared" si="31"/>
        <v>0</v>
      </c>
      <c r="G701" s="42">
        <f t="shared" si="32"/>
        <v>4.5393200996218894</v>
      </c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</row>
    <row r="702" spans="1:30" ht="16" thickBot="1">
      <c r="A702" s="23">
        <v>695</v>
      </c>
      <c r="B702" s="23">
        <v>130.23985391424895</v>
      </c>
      <c r="C702" s="23">
        <v>117.26469748769831</v>
      </c>
      <c r="D702" s="23"/>
      <c r="E702" s="30">
        <f t="shared" si="30"/>
        <v>1</v>
      </c>
      <c r="F702" s="30">
        <f t="shared" si="31"/>
        <v>0</v>
      </c>
      <c r="G702" s="42">
        <f t="shared" si="32"/>
        <v>12.97515642655064</v>
      </c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</row>
    <row r="703" spans="1:30" ht="16" thickBot="1">
      <c r="A703" s="23">
        <v>696</v>
      </c>
      <c r="B703" s="23">
        <v>99.800858570837974</v>
      </c>
      <c r="C703" s="23">
        <v>103.09674617005395</v>
      </c>
      <c r="D703" s="23"/>
      <c r="E703" s="30">
        <f t="shared" si="30"/>
        <v>0</v>
      </c>
      <c r="F703" s="30">
        <f t="shared" si="31"/>
        <v>1</v>
      </c>
      <c r="G703" s="42">
        <f t="shared" si="32"/>
        <v>3.2958875992159733</v>
      </c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</row>
    <row r="704" spans="1:30" ht="16" thickBot="1">
      <c r="A704" s="23">
        <v>697</v>
      </c>
      <c r="B704" s="23">
        <v>120.69911361402174</v>
      </c>
      <c r="C704" s="23">
        <v>79.519981166965493</v>
      </c>
      <c r="D704" s="23"/>
      <c r="E704" s="30">
        <f t="shared" si="30"/>
        <v>1</v>
      </c>
      <c r="F704" s="30">
        <f t="shared" si="31"/>
        <v>0</v>
      </c>
      <c r="G704" s="42">
        <f t="shared" si="32"/>
        <v>41.179132447056247</v>
      </c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</row>
    <row r="705" spans="1:30" ht="16" thickBot="1">
      <c r="A705" s="23">
        <v>698</v>
      </c>
      <c r="B705" s="23">
        <v>130.38230453479164</v>
      </c>
      <c r="C705" s="23">
        <v>104.39790138989564</v>
      </c>
      <c r="D705" s="23"/>
      <c r="E705" s="30">
        <f t="shared" si="30"/>
        <v>1</v>
      </c>
      <c r="F705" s="30">
        <f t="shared" si="31"/>
        <v>0</v>
      </c>
      <c r="G705" s="42">
        <f t="shared" si="32"/>
        <v>25.984403144896007</v>
      </c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</row>
    <row r="706" spans="1:30" ht="16" thickBot="1">
      <c r="A706" s="23">
        <v>699</v>
      </c>
      <c r="B706" s="23">
        <v>105.69934569152065</v>
      </c>
      <c r="C706" s="23">
        <v>92.49772117485756</v>
      </c>
      <c r="D706" s="23"/>
      <c r="E706" s="30">
        <f t="shared" si="30"/>
        <v>1</v>
      </c>
      <c r="F706" s="30">
        <f t="shared" si="31"/>
        <v>0</v>
      </c>
      <c r="G706" s="42">
        <f t="shared" si="32"/>
        <v>13.201624516663088</v>
      </c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</row>
    <row r="707" spans="1:30" ht="16" thickBot="1">
      <c r="A707" s="23">
        <v>700</v>
      </c>
      <c r="B707" s="23">
        <v>115.1516499865138</v>
      </c>
      <c r="C707" s="23">
        <v>108.26405399512653</v>
      </c>
      <c r="D707" s="23"/>
      <c r="E707" s="30">
        <f t="shared" si="30"/>
        <v>1</v>
      </c>
      <c r="F707" s="30">
        <f t="shared" si="31"/>
        <v>0</v>
      </c>
      <c r="G707" s="42">
        <f t="shared" si="32"/>
        <v>6.887595991387272</v>
      </c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</row>
    <row r="708" spans="1:30" ht="16" thickBot="1">
      <c r="A708" s="23">
        <v>701</v>
      </c>
      <c r="B708" s="23">
        <v>113.83690124823779</v>
      </c>
      <c r="C708" s="23">
        <v>120.0012067218117</v>
      </c>
      <c r="D708" s="23"/>
      <c r="E708" s="30">
        <f t="shared" si="30"/>
        <v>0</v>
      </c>
      <c r="F708" s="30">
        <f t="shared" si="31"/>
        <v>1</v>
      </c>
      <c r="G708" s="42">
        <f t="shared" si="32"/>
        <v>6.1643054735739042</v>
      </c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</row>
    <row r="709" spans="1:30" ht="16" thickBot="1">
      <c r="A709" s="23">
        <v>702</v>
      </c>
      <c r="B709" s="23">
        <v>96.341256278023536</v>
      </c>
      <c r="C709" s="23">
        <v>130.31816620849767</v>
      </c>
      <c r="D709" s="23"/>
      <c r="E709" s="30">
        <f t="shared" si="30"/>
        <v>0</v>
      </c>
      <c r="F709" s="30">
        <f t="shared" si="31"/>
        <v>1</v>
      </c>
      <c r="G709" s="42">
        <f t="shared" si="32"/>
        <v>33.976909930474136</v>
      </c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</row>
    <row r="710" spans="1:30" ht="16" thickBot="1">
      <c r="A710" s="23">
        <v>703</v>
      </c>
      <c r="B710" s="23">
        <v>114.11417514009995</v>
      </c>
      <c r="C710" s="23">
        <v>98.365700080178129</v>
      </c>
      <c r="D710" s="23"/>
      <c r="E710" s="30">
        <f t="shared" si="30"/>
        <v>1</v>
      </c>
      <c r="F710" s="30">
        <f t="shared" si="31"/>
        <v>0</v>
      </c>
      <c r="G710" s="42">
        <f t="shared" si="32"/>
        <v>15.748475059921816</v>
      </c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</row>
    <row r="711" spans="1:30" ht="16" thickBot="1">
      <c r="A711" s="23">
        <v>704</v>
      </c>
      <c r="B711" s="23">
        <v>110.56826449991712</v>
      </c>
      <c r="C711" s="23">
        <v>102.11919583137588</v>
      </c>
      <c r="D711" s="23"/>
      <c r="E711" s="30">
        <f t="shared" si="30"/>
        <v>1</v>
      </c>
      <c r="F711" s="30">
        <f t="shared" si="31"/>
        <v>0</v>
      </c>
      <c r="G711" s="42">
        <f t="shared" si="32"/>
        <v>8.4490686685412442</v>
      </c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</row>
    <row r="712" spans="1:30" ht="16" thickBot="1">
      <c r="A712" s="23">
        <v>705</v>
      </c>
      <c r="B712" s="23">
        <v>122.5793452545887</v>
      </c>
      <c r="C712" s="23">
        <v>109.37314402187278</v>
      </c>
      <c r="D712" s="23"/>
      <c r="E712" s="30">
        <f t="shared" ref="E712:E775" si="33">IF(B712&gt;C712, 1, 0)</f>
        <v>1</v>
      </c>
      <c r="F712" s="30">
        <f t="shared" ref="F712:F775" si="34">IF(B712&lt;C712, 1, 0)</f>
        <v>0</v>
      </c>
      <c r="G712" s="42">
        <f t="shared" ref="G712:G775" si="35">IF(B712&gt;C712,B712-C712,C712-B712)</f>
        <v>13.206201232715927</v>
      </c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</row>
    <row r="713" spans="1:30" ht="16" thickBot="1">
      <c r="A713" s="23">
        <v>706</v>
      </c>
      <c r="B713" s="23">
        <v>122.21174692009305</v>
      </c>
      <c r="C713" s="23">
        <v>103.49003370613673</v>
      </c>
      <c r="D713" s="23"/>
      <c r="E713" s="30">
        <f t="shared" si="33"/>
        <v>1</v>
      </c>
      <c r="F713" s="30">
        <f t="shared" si="34"/>
        <v>0</v>
      </c>
      <c r="G713" s="42">
        <f t="shared" si="35"/>
        <v>18.72171321395632</v>
      </c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</row>
    <row r="714" spans="1:30" ht="16" thickBot="1">
      <c r="A714" s="23">
        <v>707</v>
      </c>
      <c r="B714" s="23">
        <v>120.21770732060239</v>
      </c>
      <c r="C714" s="23">
        <v>121.63399662597624</v>
      </c>
      <c r="D714" s="23"/>
      <c r="E714" s="30">
        <f t="shared" si="33"/>
        <v>0</v>
      </c>
      <c r="F714" s="30">
        <f t="shared" si="34"/>
        <v>1</v>
      </c>
      <c r="G714" s="42">
        <f t="shared" si="35"/>
        <v>1.4162893053738514</v>
      </c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</row>
    <row r="715" spans="1:30" ht="16" thickBot="1">
      <c r="A715" s="23">
        <v>708</v>
      </c>
      <c r="B715" s="23">
        <v>112.17458770651862</v>
      </c>
      <c r="C715" s="23">
        <v>101.09266947657183</v>
      </c>
      <c r="D715" s="23"/>
      <c r="E715" s="30">
        <f t="shared" si="33"/>
        <v>1</v>
      </c>
      <c r="F715" s="30">
        <f t="shared" si="34"/>
        <v>0</v>
      </c>
      <c r="G715" s="42">
        <f t="shared" si="35"/>
        <v>11.081918229946794</v>
      </c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</row>
    <row r="716" spans="1:30" ht="16" thickBot="1">
      <c r="A716" s="23">
        <v>709</v>
      </c>
      <c r="B716" s="23">
        <v>111.62596674862883</v>
      </c>
      <c r="C716" s="23">
        <v>132.78832434096023</v>
      </c>
      <c r="D716" s="23"/>
      <c r="E716" s="30">
        <f t="shared" si="33"/>
        <v>0</v>
      </c>
      <c r="F716" s="30">
        <f t="shared" si="34"/>
        <v>1</v>
      </c>
      <c r="G716" s="42">
        <f t="shared" si="35"/>
        <v>21.162357592331404</v>
      </c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</row>
    <row r="717" spans="1:30" ht="16" thickBot="1">
      <c r="A717" s="23">
        <v>710</v>
      </c>
      <c r="B717" s="23">
        <v>100.74314508981067</v>
      </c>
      <c r="C717" s="23">
        <v>99.365719148419686</v>
      </c>
      <c r="D717" s="23"/>
      <c r="E717" s="30">
        <f t="shared" si="33"/>
        <v>1</v>
      </c>
      <c r="F717" s="30">
        <f t="shared" si="34"/>
        <v>0</v>
      </c>
      <c r="G717" s="42">
        <f t="shared" si="35"/>
        <v>1.3774259413909817</v>
      </c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</row>
    <row r="718" spans="1:30" ht="16" thickBot="1">
      <c r="A718" s="23">
        <v>711</v>
      </c>
      <c r="B718" s="23">
        <v>117.9415338735198</v>
      </c>
      <c r="C718" s="23">
        <v>135.56736434171074</v>
      </c>
      <c r="D718" s="23"/>
      <c r="E718" s="30">
        <f t="shared" si="33"/>
        <v>0</v>
      </c>
      <c r="F718" s="30">
        <f t="shared" si="34"/>
        <v>1</v>
      </c>
      <c r="G718" s="42">
        <f t="shared" si="35"/>
        <v>17.625830468190941</v>
      </c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</row>
    <row r="719" spans="1:30" ht="16" thickBot="1">
      <c r="A719" s="23">
        <v>712</v>
      </c>
      <c r="B719" s="23">
        <v>102.29689100317174</v>
      </c>
      <c r="C719" s="23">
        <v>103.88566675636748</v>
      </c>
      <c r="D719" s="23"/>
      <c r="E719" s="30">
        <f t="shared" si="33"/>
        <v>0</v>
      </c>
      <c r="F719" s="30">
        <f t="shared" si="34"/>
        <v>1</v>
      </c>
      <c r="G719" s="42">
        <f t="shared" si="35"/>
        <v>1.5887757531957476</v>
      </c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</row>
    <row r="720" spans="1:30" ht="16" thickBot="1">
      <c r="A720" s="23">
        <v>713</v>
      </c>
      <c r="B720" s="23">
        <v>111.64417568798697</v>
      </c>
      <c r="C720" s="23">
        <v>86.403437307338123</v>
      </c>
      <c r="D720" s="23"/>
      <c r="E720" s="30">
        <f t="shared" si="33"/>
        <v>1</v>
      </c>
      <c r="F720" s="30">
        <f t="shared" si="34"/>
        <v>0</v>
      </c>
      <c r="G720" s="42">
        <f t="shared" si="35"/>
        <v>25.24073838064885</v>
      </c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</row>
    <row r="721" spans="1:30" ht="16" thickBot="1">
      <c r="A721" s="23">
        <v>714</v>
      </c>
      <c r="B721" s="23">
        <v>102.52402329349695</v>
      </c>
      <c r="C721" s="23">
        <v>121.43790140475851</v>
      </c>
      <c r="D721" s="23"/>
      <c r="E721" s="30">
        <f t="shared" si="33"/>
        <v>0</v>
      </c>
      <c r="F721" s="30">
        <f t="shared" si="34"/>
        <v>1</v>
      </c>
      <c r="G721" s="42">
        <f t="shared" si="35"/>
        <v>18.913878111261553</v>
      </c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</row>
    <row r="722" spans="1:30" ht="16" thickBot="1">
      <c r="A722" s="23">
        <v>715</v>
      </c>
      <c r="B722" s="23">
        <v>118.89436435677483</v>
      </c>
      <c r="C722" s="23">
        <v>115.03155797869763</v>
      </c>
      <c r="D722" s="23"/>
      <c r="E722" s="30">
        <f t="shared" si="33"/>
        <v>1</v>
      </c>
      <c r="F722" s="30">
        <f t="shared" si="34"/>
        <v>0</v>
      </c>
      <c r="G722" s="42">
        <f t="shared" si="35"/>
        <v>3.8628063780771953</v>
      </c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</row>
    <row r="723" spans="1:30" ht="16" thickBot="1">
      <c r="A723" s="23">
        <v>716</v>
      </c>
      <c r="B723" s="23">
        <v>104.27398763394258</v>
      </c>
      <c r="C723" s="23">
        <v>131.13951338204589</v>
      </c>
      <c r="D723" s="23"/>
      <c r="E723" s="30">
        <f t="shared" si="33"/>
        <v>0</v>
      </c>
      <c r="F723" s="30">
        <f t="shared" si="34"/>
        <v>1</v>
      </c>
      <c r="G723" s="42">
        <f t="shared" si="35"/>
        <v>26.865525748103309</v>
      </c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</row>
    <row r="724" spans="1:30" ht="16" thickBot="1">
      <c r="A724" s="23">
        <v>717</v>
      </c>
      <c r="B724" s="23">
        <v>117.61660443147572</v>
      </c>
      <c r="C724" s="23">
        <v>111.88166994202906</v>
      </c>
      <c r="D724" s="23"/>
      <c r="E724" s="30">
        <f t="shared" si="33"/>
        <v>1</v>
      </c>
      <c r="F724" s="30">
        <f t="shared" si="34"/>
        <v>0</v>
      </c>
      <c r="G724" s="42">
        <f t="shared" si="35"/>
        <v>5.7349344894466583</v>
      </c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</row>
    <row r="725" spans="1:30" ht="16" thickBot="1">
      <c r="A725" s="23">
        <v>718</v>
      </c>
      <c r="B725" s="23">
        <v>123.44959850445264</v>
      </c>
      <c r="C725" s="23">
        <v>139.39606304881841</v>
      </c>
      <c r="D725" s="23"/>
      <c r="E725" s="30">
        <f t="shared" si="33"/>
        <v>0</v>
      </c>
      <c r="F725" s="30">
        <f t="shared" si="34"/>
        <v>1</v>
      </c>
      <c r="G725" s="42">
        <f t="shared" si="35"/>
        <v>15.946464544365767</v>
      </c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</row>
    <row r="726" spans="1:30" ht="16" thickBot="1">
      <c r="A726" s="23">
        <v>719</v>
      </c>
      <c r="B726" s="23">
        <v>154.95858441727796</v>
      </c>
      <c r="C726" s="23">
        <v>108.48902944946937</v>
      </c>
      <c r="D726" s="23"/>
      <c r="E726" s="30">
        <f t="shared" si="33"/>
        <v>1</v>
      </c>
      <c r="F726" s="30">
        <f t="shared" si="34"/>
        <v>0</v>
      </c>
      <c r="G726" s="42">
        <f t="shared" si="35"/>
        <v>46.469554967808591</v>
      </c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</row>
    <row r="727" spans="1:30" ht="16" thickBot="1">
      <c r="A727" s="23">
        <v>720</v>
      </c>
      <c r="B727" s="23">
        <v>129.03094895272844</v>
      </c>
      <c r="C727" s="23">
        <v>93.118058980034348</v>
      </c>
      <c r="D727" s="23"/>
      <c r="E727" s="30">
        <f t="shared" si="33"/>
        <v>1</v>
      </c>
      <c r="F727" s="30">
        <f t="shared" si="34"/>
        <v>0</v>
      </c>
      <c r="G727" s="42">
        <f t="shared" si="35"/>
        <v>35.912889972694089</v>
      </c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</row>
    <row r="728" spans="1:30" ht="16" thickBot="1">
      <c r="A728" s="23">
        <v>721</v>
      </c>
      <c r="B728" s="23">
        <v>126.36711682972052</v>
      </c>
      <c r="C728" s="23">
        <v>112.44848325840125</v>
      </c>
      <c r="D728" s="23"/>
      <c r="E728" s="30">
        <f t="shared" si="33"/>
        <v>1</v>
      </c>
      <c r="F728" s="30">
        <f t="shared" si="34"/>
        <v>0</v>
      </c>
      <c r="G728" s="42">
        <f t="shared" si="35"/>
        <v>13.918633571319262</v>
      </c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</row>
    <row r="729" spans="1:30" ht="16" thickBot="1">
      <c r="A729" s="23">
        <v>722</v>
      </c>
      <c r="B729" s="23">
        <v>103.31231499589512</v>
      </c>
      <c r="C729" s="23">
        <v>96.637383324845672</v>
      </c>
      <c r="D729" s="23"/>
      <c r="E729" s="30">
        <f t="shared" si="33"/>
        <v>1</v>
      </c>
      <c r="F729" s="30">
        <f t="shared" si="34"/>
        <v>0</v>
      </c>
      <c r="G729" s="42">
        <f t="shared" si="35"/>
        <v>6.6749316710494497</v>
      </c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</row>
    <row r="730" spans="1:30" ht="16" thickBot="1">
      <c r="A730" s="23">
        <v>723</v>
      </c>
      <c r="B730" s="23">
        <v>139.39254632861019</v>
      </c>
      <c r="C730" s="23">
        <v>118.04323504716523</v>
      </c>
      <c r="D730" s="23"/>
      <c r="E730" s="30">
        <f t="shared" si="33"/>
        <v>1</v>
      </c>
      <c r="F730" s="30">
        <f t="shared" si="34"/>
        <v>0</v>
      </c>
      <c r="G730" s="42">
        <f t="shared" si="35"/>
        <v>21.349311281444969</v>
      </c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</row>
    <row r="731" spans="1:30" ht="16" thickBot="1">
      <c r="A731" s="23">
        <v>724</v>
      </c>
      <c r="B731" s="23">
        <v>128.73323967839994</v>
      </c>
      <c r="C731" s="23">
        <v>115.50610428518901</v>
      </c>
      <c r="D731" s="23"/>
      <c r="E731" s="30">
        <f t="shared" si="33"/>
        <v>1</v>
      </c>
      <c r="F731" s="30">
        <f t="shared" si="34"/>
        <v>0</v>
      </c>
      <c r="G731" s="42">
        <f t="shared" si="35"/>
        <v>13.227135393210929</v>
      </c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</row>
    <row r="732" spans="1:30" ht="16" thickBot="1">
      <c r="A732" s="23">
        <v>725</v>
      </c>
      <c r="B732" s="23">
        <v>115.41645238221085</v>
      </c>
      <c r="C732" s="23">
        <v>127.96207724331738</v>
      </c>
      <c r="D732" s="23"/>
      <c r="E732" s="30">
        <f t="shared" si="33"/>
        <v>0</v>
      </c>
      <c r="F732" s="30">
        <f t="shared" si="34"/>
        <v>1</v>
      </c>
      <c r="G732" s="42">
        <f t="shared" si="35"/>
        <v>12.545624861106532</v>
      </c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</row>
    <row r="733" spans="1:30" ht="16" thickBot="1">
      <c r="A733" s="23">
        <v>726</v>
      </c>
      <c r="B733" s="23">
        <v>103.05305803629373</v>
      </c>
      <c r="C733" s="23">
        <v>105.50213641396374</v>
      </c>
      <c r="D733" s="23"/>
      <c r="E733" s="30">
        <f t="shared" si="33"/>
        <v>0</v>
      </c>
      <c r="F733" s="30">
        <f t="shared" si="34"/>
        <v>1</v>
      </c>
      <c r="G733" s="42">
        <f t="shared" si="35"/>
        <v>2.4490783776700056</v>
      </c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</row>
    <row r="734" spans="1:30" ht="16" thickBot="1">
      <c r="A734" s="23">
        <v>727</v>
      </c>
      <c r="B734" s="23">
        <v>126.03898385964108</v>
      </c>
      <c r="C734" s="23">
        <v>119.07854366535079</v>
      </c>
      <c r="D734" s="23"/>
      <c r="E734" s="30">
        <f t="shared" si="33"/>
        <v>1</v>
      </c>
      <c r="F734" s="30">
        <f t="shared" si="34"/>
        <v>0</v>
      </c>
      <c r="G734" s="42">
        <f t="shared" si="35"/>
        <v>6.9604401942902854</v>
      </c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</row>
    <row r="735" spans="1:30" ht="16" thickBot="1">
      <c r="A735" s="23">
        <v>728</v>
      </c>
      <c r="B735" s="23">
        <v>113.2524204297039</v>
      </c>
      <c r="C735" s="23">
        <v>119.94228737953583</v>
      </c>
      <c r="D735" s="23"/>
      <c r="E735" s="30">
        <f t="shared" si="33"/>
        <v>0</v>
      </c>
      <c r="F735" s="30">
        <f t="shared" si="34"/>
        <v>1</v>
      </c>
      <c r="G735" s="42">
        <f t="shared" si="35"/>
        <v>6.6898669498319236</v>
      </c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</row>
    <row r="736" spans="1:30" ht="16" thickBot="1">
      <c r="A736" s="23">
        <v>729</v>
      </c>
      <c r="B736" s="23">
        <v>117.82770032983973</v>
      </c>
      <c r="C736" s="23">
        <v>105.25729800452292</v>
      </c>
      <c r="D736" s="23"/>
      <c r="E736" s="30">
        <f t="shared" si="33"/>
        <v>1</v>
      </c>
      <c r="F736" s="30">
        <f t="shared" si="34"/>
        <v>0</v>
      </c>
      <c r="G736" s="42">
        <f t="shared" si="35"/>
        <v>12.570402325316806</v>
      </c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</row>
    <row r="737" spans="1:30" ht="16" thickBot="1">
      <c r="A737" s="23">
        <v>730</v>
      </c>
      <c r="B737" s="23">
        <v>93.040790111067992</v>
      </c>
      <c r="C737" s="23">
        <v>128.13145879089956</v>
      </c>
      <c r="D737" s="23"/>
      <c r="E737" s="30">
        <f t="shared" si="33"/>
        <v>0</v>
      </c>
      <c r="F737" s="30">
        <f t="shared" si="34"/>
        <v>1</v>
      </c>
      <c r="G737" s="42">
        <f t="shared" si="35"/>
        <v>35.090668679831566</v>
      </c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</row>
    <row r="738" spans="1:30" ht="16" thickBot="1">
      <c r="A738" s="23">
        <v>731</v>
      </c>
      <c r="B738" s="23">
        <v>137.21823127422172</v>
      </c>
      <c r="C738" s="23">
        <v>122.27523306723336</v>
      </c>
      <c r="D738" s="23"/>
      <c r="E738" s="30">
        <f t="shared" si="33"/>
        <v>1</v>
      </c>
      <c r="F738" s="30">
        <f t="shared" si="34"/>
        <v>0</v>
      </c>
      <c r="G738" s="42">
        <f t="shared" si="35"/>
        <v>14.942998206988364</v>
      </c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</row>
    <row r="739" spans="1:30" ht="16" thickBot="1">
      <c r="A739" s="23">
        <v>732</v>
      </c>
      <c r="B739" s="23">
        <v>95.428139720726477</v>
      </c>
      <c r="C739" s="23">
        <v>109.63568492283207</v>
      </c>
      <c r="D739" s="23"/>
      <c r="E739" s="30">
        <f t="shared" si="33"/>
        <v>0</v>
      </c>
      <c r="F739" s="30">
        <f t="shared" si="34"/>
        <v>1</v>
      </c>
      <c r="G739" s="42">
        <f t="shared" si="35"/>
        <v>14.207545202105592</v>
      </c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</row>
    <row r="740" spans="1:30" ht="16" thickBot="1">
      <c r="A740" s="23">
        <v>733</v>
      </c>
      <c r="B740" s="23">
        <v>108.56634111024125</v>
      </c>
      <c r="C740" s="23">
        <v>92.203644854854815</v>
      </c>
      <c r="D740" s="23"/>
      <c r="E740" s="30">
        <f t="shared" si="33"/>
        <v>1</v>
      </c>
      <c r="F740" s="30">
        <f t="shared" si="34"/>
        <v>0</v>
      </c>
      <c r="G740" s="42">
        <f t="shared" si="35"/>
        <v>16.362696255386439</v>
      </c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</row>
    <row r="741" spans="1:30" ht="16" thickBot="1">
      <c r="A741" s="23">
        <v>734</v>
      </c>
      <c r="B741" s="23">
        <v>126.46504019256997</v>
      </c>
      <c r="C741" s="23">
        <v>117.78090946721065</v>
      </c>
      <c r="D741" s="23"/>
      <c r="E741" s="30">
        <f t="shared" si="33"/>
        <v>1</v>
      </c>
      <c r="F741" s="30">
        <f t="shared" si="34"/>
        <v>0</v>
      </c>
      <c r="G741" s="42">
        <f t="shared" si="35"/>
        <v>8.6841307253593243</v>
      </c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</row>
    <row r="742" spans="1:30" ht="16" thickBot="1">
      <c r="A742" s="23">
        <v>735</v>
      </c>
      <c r="B742" s="23">
        <v>88.190956547370192</v>
      </c>
      <c r="C742" s="23">
        <v>101.59996093521691</v>
      </c>
      <c r="D742" s="23"/>
      <c r="E742" s="30">
        <f t="shared" si="33"/>
        <v>0</v>
      </c>
      <c r="F742" s="30">
        <f t="shared" si="34"/>
        <v>1</v>
      </c>
      <c r="G742" s="42">
        <f t="shared" si="35"/>
        <v>13.409004387846721</v>
      </c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</row>
    <row r="743" spans="1:30" ht="16" thickBot="1">
      <c r="A743" s="23">
        <v>736</v>
      </c>
      <c r="B743" s="23">
        <v>132.79961270109973</v>
      </c>
      <c r="C743" s="23">
        <v>95.149922635743266</v>
      </c>
      <c r="D743" s="23"/>
      <c r="E743" s="30">
        <f t="shared" si="33"/>
        <v>1</v>
      </c>
      <c r="F743" s="30">
        <f t="shared" si="34"/>
        <v>0</v>
      </c>
      <c r="G743" s="42">
        <f t="shared" si="35"/>
        <v>37.649690065356467</v>
      </c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</row>
    <row r="744" spans="1:30" ht="16" thickBot="1">
      <c r="A744" s="23">
        <v>737</v>
      </c>
      <c r="B744" s="23">
        <v>128.76745128492843</v>
      </c>
      <c r="C744" s="23">
        <v>86.573311018508917</v>
      </c>
      <c r="D744" s="23"/>
      <c r="E744" s="30">
        <f t="shared" si="33"/>
        <v>1</v>
      </c>
      <c r="F744" s="30">
        <f t="shared" si="34"/>
        <v>0</v>
      </c>
      <c r="G744" s="42">
        <f t="shared" si="35"/>
        <v>42.19414026641951</v>
      </c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</row>
    <row r="745" spans="1:30" ht="16" thickBot="1">
      <c r="A745" s="23">
        <v>738</v>
      </c>
      <c r="B745" s="23">
        <v>102.90290183125788</v>
      </c>
      <c r="C745" s="23">
        <v>91.167959255039179</v>
      </c>
      <c r="D745" s="23"/>
      <c r="E745" s="30">
        <f t="shared" si="33"/>
        <v>1</v>
      </c>
      <c r="F745" s="30">
        <f t="shared" si="34"/>
        <v>0</v>
      </c>
      <c r="G745" s="42">
        <f t="shared" si="35"/>
        <v>11.7349425762187</v>
      </c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</row>
    <row r="746" spans="1:30" ht="16" thickBot="1">
      <c r="A746" s="23">
        <v>739</v>
      </c>
      <c r="B746" s="23">
        <v>125.60545751352808</v>
      </c>
      <c r="C746" s="23">
        <v>100.52739042595434</v>
      </c>
      <c r="D746" s="23"/>
      <c r="E746" s="30">
        <f t="shared" si="33"/>
        <v>1</v>
      </c>
      <c r="F746" s="30">
        <f t="shared" si="34"/>
        <v>0</v>
      </c>
      <c r="G746" s="42">
        <f t="shared" si="35"/>
        <v>25.078067087573743</v>
      </c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</row>
    <row r="747" spans="1:30" ht="16" thickBot="1">
      <c r="A747" s="23">
        <v>740</v>
      </c>
      <c r="B747" s="23">
        <v>100.69951746206024</v>
      </c>
      <c r="C747" s="23">
        <v>96.8318048281063</v>
      </c>
      <c r="D747" s="23"/>
      <c r="E747" s="30">
        <f t="shared" si="33"/>
        <v>1</v>
      </c>
      <c r="F747" s="30">
        <f t="shared" si="34"/>
        <v>0</v>
      </c>
      <c r="G747" s="42">
        <f t="shared" si="35"/>
        <v>3.8677126339539427</v>
      </c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</row>
    <row r="748" spans="1:30" ht="16" thickBot="1">
      <c r="A748" s="23">
        <v>741</v>
      </c>
      <c r="B748" s="23">
        <v>109.71494469602679</v>
      </c>
      <c r="C748" s="23">
        <v>129.83814444837498</v>
      </c>
      <c r="D748" s="23"/>
      <c r="E748" s="30">
        <f t="shared" si="33"/>
        <v>0</v>
      </c>
      <c r="F748" s="30">
        <f t="shared" si="34"/>
        <v>1</v>
      </c>
      <c r="G748" s="42">
        <f t="shared" si="35"/>
        <v>20.123199752348185</v>
      </c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</row>
    <row r="749" spans="1:30" ht="16" thickBot="1">
      <c r="A749" s="23">
        <v>742</v>
      </c>
      <c r="B749" s="23">
        <v>115.64027317888595</v>
      </c>
      <c r="C749" s="23">
        <v>110.4223217218106</v>
      </c>
      <c r="D749" s="23"/>
      <c r="E749" s="30">
        <f t="shared" si="33"/>
        <v>1</v>
      </c>
      <c r="F749" s="30">
        <f t="shared" si="34"/>
        <v>0</v>
      </c>
      <c r="G749" s="42">
        <f t="shared" si="35"/>
        <v>5.217951457075344</v>
      </c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</row>
    <row r="750" spans="1:30" ht="16" thickBot="1">
      <c r="A750" s="23">
        <v>743</v>
      </c>
      <c r="B750" s="23">
        <v>117.27405113873927</v>
      </c>
      <c r="C750" s="23">
        <v>112.33025259688242</v>
      </c>
      <c r="D750" s="23"/>
      <c r="E750" s="30">
        <f t="shared" si="33"/>
        <v>1</v>
      </c>
      <c r="F750" s="30">
        <f t="shared" si="34"/>
        <v>0</v>
      </c>
      <c r="G750" s="42">
        <f t="shared" si="35"/>
        <v>4.9437985418568502</v>
      </c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</row>
    <row r="751" spans="1:30" ht="16" thickBot="1">
      <c r="A751" s="23">
        <v>744</v>
      </c>
      <c r="B751" s="23">
        <v>104.70817534583486</v>
      </c>
      <c r="C751" s="23">
        <v>115.03757849755974</v>
      </c>
      <c r="D751" s="23"/>
      <c r="E751" s="30">
        <f t="shared" si="33"/>
        <v>0</v>
      </c>
      <c r="F751" s="30">
        <f t="shared" si="34"/>
        <v>1</v>
      </c>
      <c r="G751" s="42">
        <f t="shared" si="35"/>
        <v>10.329403151724875</v>
      </c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</row>
    <row r="752" spans="1:30" ht="16" thickBot="1">
      <c r="A752" s="23">
        <v>745</v>
      </c>
      <c r="B752" s="23">
        <v>138.12149009565391</v>
      </c>
      <c r="C752" s="23">
        <v>135.08416130321217</v>
      </c>
      <c r="D752" s="23"/>
      <c r="E752" s="30">
        <f t="shared" si="33"/>
        <v>1</v>
      </c>
      <c r="F752" s="30">
        <f t="shared" si="34"/>
        <v>0</v>
      </c>
      <c r="G752" s="42">
        <f t="shared" si="35"/>
        <v>3.0373287924417411</v>
      </c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</row>
    <row r="753" spans="1:30" ht="16" thickBot="1">
      <c r="A753" s="23">
        <v>746</v>
      </c>
      <c r="B753" s="23">
        <v>105.19261714484898</v>
      </c>
      <c r="C753" s="23">
        <v>109.70296348277569</v>
      </c>
      <c r="D753" s="23"/>
      <c r="E753" s="30">
        <f t="shared" si="33"/>
        <v>0</v>
      </c>
      <c r="F753" s="30">
        <f t="shared" si="34"/>
        <v>1</v>
      </c>
      <c r="G753" s="42">
        <f t="shared" si="35"/>
        <v>4.5103463379267055</v>
      </c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</row>
    <row r="754" spans="1:30" ht="16" thickBot="1">
      <c r="A754" s="23">
        <v>747</v>
      </c>
      <c r="B754" s="23">
        <v>92.278417032599037</v>
      </c>
      <c r="C754" s="23">
        <v>109.48748843362849</v>
      </c>
      <c r="D754" s="23"/>
      <c r="E754" s="30">
        <f t="shared" si="33"/>
        <v>0</v>
      </c>
      <c r="F754" s="30">
        <f t="shared" si="34"/>
        <v>1</v>
      </c>
      <c r="G754" s="42">
        <f t="shared" si="35"/>
        <v>17.209071401029448</v>
      </c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</row>
    <row r="755" spans="1:30" ht="16" thickBot="1">
      <c r="A755" s="23">
        <v>748</v>
      </c>
      <c r="B755" s="23">
        <v>94.990693549995669</v>
      </c>
      <c r="C755" s="23">
        <v>121.65742153984864</v>
      </c>
      <c r="D755" s="23"/>
      <c r="E755" s="30">
        <f t="shared" si="33"/>
        <v>0</v>
      </c>
      <c r="F755" s="30">
        <f t="shared" si="34"/>
        <v>1</v>
      </c>
      <c r="G755" s="42">
        <f t="shared" si="35"/>
        <v>26.666727989852973</v>
      </c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</row>
    <row r="756" spans="1:30" ht="16" thickBot="1">
      <c r="A756" s="23">
        <v>749</v>
      </c>
      <c r="B756" s="23">
        <v>124.28431479771379</v>
      </c>
      <c r="C756" s="23">
        <v>112.69282964962707</v>
      </c>
      <c r="D756" s="23"/>
      <c r="E756" s="30">
        <f t="shared" si="33"/>
        <v>1</v>
      </c>
      <c r="F756" s="30">
        <f t="shared" si="34"/>
        <v>0</v>
      </c>
      <c r="G756" s="42">
        <f t="shared" si="35"/>
        <v>11.591485148086718</v>
      </c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</row>
    <row r="757" spans="1:30" ht="16" thickBot="1">
      <c r="A757" s="23">
        <v>750</v>
      </c>
      <c r="B757" s="23">
        <v>130.96001924786506</v>
      </c>
      <c r="C757" s="23">
        <v>102.90652349509219</v>
      </c>
      <c r="D757" s="23"/>
      <c r="E757" s="30">
        <f t="shared" si="33"/>
        <v>1</v>
      </c>
      <c r="F757" s="30">
        <f t="shared" si="34"/>
        <v>0</v>
      </c>
      <c r="G757" s="42">
        <f t="shared" si="35"/>
        <v>28.053495752772875</v>
      </c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</row>
    <row r="758" spans="1:30" ht="16" thickBot="1">
      <c r="A758" s="23">
        <v>751</v>
      </c>
      <c r="B758" s="23">
        <v>151.24621294771447</v>
      </c>
      <c r="C758" s="23">
        <v>106.78663734584954</v>
      </c>
      <c r="D758" s="23"/>
      <c r="E758" s="30">
        <f t="shared" si="33"/>
        <v>1</v>
      </c>
      <c r="F758" s="30">
        <f t="shared" si="34"/>
        <v>0</v>
      </c>
      <c r="G758" s="42">
        <f t="shared" si="35"/>
        <v>44.459575601864927</v>
      </c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</row>
    <row r="759" spans="1:30" ht="16" thickBot="1">
      <c r="A759" s="23">
        <v>752</v>
      </c>
      <c r="B759" s="23">
        <v>78.724551074163685</v>
      </c>
      <c r="C759" s="23">
        <v>101.52585404837357</v>
      </c>
      <c r="D759" s="23"/>
      <c r="E759" s="30">
        <f t="shared" si="33"/>
        <v>0</v>
      </c>
      <c r="F759" s="30">
        <f t="shared" si="34"/>
        <v>1</v>
      </c>
      <c r="G759" s="42">
        <f t="shared" si="35"/>
        <v>22.801302974209889</v>
      </c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</row>
    <row r="760" spans="1:30" ht="16" thickBot="1">
      <c r="A760" s="23">
        <v>753</v>
      </c>
      <c r="B760" s="23">
        <v>122.2301577599151</v>
      </c>
      <c r="C760" s="23">
        <v>117.88531388914032</v>
      </c>
      <c r="D760" s="23"/>
      <c r="E760" s="30">
        <f t="shared" si="33"/>
        <v>1</v>
      </c>
      <c r="F760" s="30">
        <f t="shared" si="34"/>
        <v>0</v>
      </c>
      <c r="G760" s="42">
        <f t="shared" si="35"/>
        <v>4.3448438707747812</v>
      </c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</row>
    <row r="761" spans="1:30" ht="16" thickBot="1">
      <c r="A761" s="23">
        <v>754</v>
      </c>
      <c r="B761" s="23">
        <v>137.02785022950951</v>
      </c>
      <c r="C761" s="23">
        <v>129.16829488763298</v>
      </c>
      <c r="D761" s="23"/>
      <c r="E761" s="30">
        <f t="shared" si="33"/>
        <v>1</v>
      </c>
      <c r="F761" s="30">
        <f t="shared" si="34"/>
        <v>0</v>
      </c>
      <c r="G761" s="42">
        <f t="shared" si="35"/>
        <v>7.8595553418765292</v>
      </c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</row>
    <row r="762" spans="1:30" ht="16" thickBot="1">
      <c r="A762" s="23">
        <v>755</v>
      </c>
      <c r="B762" s="23">
        <v>110.14826871967601</v>
      </c>
      <c r="C762" s="23">
        <v>115.86211287838296</v>
      </c>
      <c r="D762" s="23"/>
      <c r="E762" s="30">
        <f t="shared" si="33"/>
        <v>0</v>
      </c>
      <c r="F762" s="30">
        <f t="shared" si="34"/>
        <v>1</v>
      </c>
      <c r="G762" s="42">
        <f t="shared" si="35"/>
        <v>5.713844158706948</v>
      </c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</row>
    <row r="763" spans="1:30" ht="16" thickBot="1">
      <c r="A763" s="23">
        <v>756</v>
      </c>
      <c r="B763" s="23">
        <v>98.850494805899544</v>
      </c>
      <c r="C763" s="23">
        <v>100.72385297520424</v>
      </c>
      <c r="D763" s="23"/>
      <c r="E763" s="30">
        <f t="shared" si="33"/>
        <v>0</v>
      </c>
      <c r="F763" s="30">
        <f t="shared" si="34"/>
        <v>1</v>
      </c>
      <c r="G763" s="42">
        <f t="shared" si="35"/>
        <v>1.8733581693046943</v>
      </c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</row>
    <row r="764" spans="1:30" ht="16" thickBot="1">
      <c r="A764" s="23">
        <v>757</v>
      </c>
      <c r="B764" s="23">
        <v>119.25344877325787</v>
      </c>
      <c r="C764" s="23">
        <v>99.940294460355275</v>
      </c>
      <c r="D764" s="23"/>
      <c r="E764" s="30">
        <f t="shared" si="33"/>
        <v>1</v>
      </c>
      <c r="F764" s="30">
        <f t="shared" si="34"/>
        <v>0</v>
      </c>
      <c r="G764" s="42">
        <f t="shared" si="35"/>
        <v>19.313154312902597</v>
      </c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</row>
    <row r="765" spans="1:30" ht="16" thickBot="1">
      <c r="A765" s="23">
        <v>758</v>
      </c>
      <c r="B765" s="23">
        <v>137.40364189871906</v>
      </c>
      <c r="C765" s="23">
        <v>95.881639080458115</v>
      </c>
      <c r="D765" s="23"/>
      <c r="E765" s="30">
        <f t="shared" si="33"/>
        <v>1</v>
      </c>
      <c r="F765" s="30">
        <f t="shared" si="34"/>
        <v>0</v>
      </c>
      <c r="G765" s="42">
        <f t="shared" si="35"/>
        <v>41.522002818260944</v>
      </c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</row>
    <row r="766" spans="1:30" ht="16" thickBot="1">
      <c r="A766" s="23">
        <v>759</v>
      </c>
      <c r="B766" s="23">
        <v>89.813548487325463</v>
      </c>
      <c r="C766" s="23">
        <v>111.69439361345898</v>
      </c>
      <c r="D766" s="23"/>
      <c r="E766" s="30">
        <f t="shared" si="33"/>
        <v>0</v>
      </c>
      <c r="F766" s="30">
        <f t="shared" si="34"/>
        <v>1</v>
      </c>
      <c r="G766" s="42">
        <f t="shared" si="35"/>
        <v>21.880845126133522</v>
      </c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</row>
    <row r="767" spans="1:30" ht="16" thickBot="1">
      <c r="A767" s="23">
        <v>760</v>
      </c>
      <c r="B767" s="23">
        <v>128.37010615420078</v>
      </c>
      <c r="C767" s="23">
        <v>142.39790972929441</v>
      </c>
      <c r="D767" s="23"/>
      <c r="E767" s="30">
        <f t="shared" si="33"/>
        <v>0</v>
      </c>
      <c r="F767" s="30">
        <f t="shared" si="34"/>
        <v>1</v>
      </c>
      <c r="G767" s="42">
        <f t="shared" si="35"/>
        <v>14.027803575093628</v>
      </c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</row>
    <row r="768" spans="1:30" ht="16" thickBot="1">
      <c r="A768" s="23">
        <v>761</v>
      </c>
      <c r="B768" s="23">
        <v>100.09145608883725</v>
      </c>
      <c r="C768" s="23">
        <v>120.7460432155661</v>
      </c>
      <c r="D768" s="23"/>
      <c r="E768" s="30">
        <f t="shared" si="33"/>
        <v>0</v>
      </c>
      <c r="F768" s="30">
        <f t="shared" si="34"/>
        <v>1</v>
      </c>
      <c r="G768" s="42">
        <f t="shared" si="35"/>
        <v>20.654587126728856</v>
      </c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</row>
    <row r="769" spans="1:30" ht="16" thickBot="1">
      <c r="A769" s="23">
        <v>762</v>
      </c>
      <c r="B769" s="23">
        <v>102.12287560706989</v>
      </c>
      <c r="C769" s="23">
        <v>104.53297489547681</v>
      </c>
      <c r="D769" s="23"/>
      <c r="E769" s="30">
        <f t="shared" si="33"/>
        <v>0</v>
      </c>
      <c r="F769" s="30">
        <f t="shared" si="34"/>
        <v>1</v>
      </c>
      <c r="G769" s="42">
        <f t="shared" si="35"/>
        <v>2.4100992884069257</v>
      </c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</row>
    <row r="770" spans="1:30" ht="16" thickBot="1">
      <c r="A770" s="23">
        <v>763</v>
      </c>
      <c r="B770" s="23">
        <v>134.35961525317924</v>
      </c>
      <c r="C770" s="23">
        <v>112.07295202694674</v>
      </c>
      <c r="D770" s="23"/>
      <c r="E770" s="30">
        <f t="shared" si="33"/>
        <v>1</v>
      </c>
      <c r="F770" s="30">
        <f t="shared" si="34"/>
        <v>0</v>
      </c>
      <c r="G770" s="42">
        <f t="shared" si="35"/>
        <v>22.286663226232506</v>
      </c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</row>
    <row r="771" spans="1:30" ht="16" thickBot="1">
      <c r="A771" s="23">
        <v>764</v>
      </c>
      <c r="B771" s="23">
        <v>99.810405055488772</v>
      </c>
      <c r="C771" s="23">
        <v>73.575760773762539</v>
      </c>
      <c r="D771" s="23"/>
      <c r="E771" s="30">
        <f t="shared" si="33"/>
        <v>1</v>
      </c>
      <c r="F771" s="30">
        <f t="shared" si="34"/>
        <v>0</v>
      </c>
      <c r="G771" s="42">
        <f t="shared" si="35"/>
        <v>26.234644281726233</v>
      </c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</row>
    <row r="772" spans="1:30" ht="16" thickBot="1">
      <c r="A772" s="23">
        <v>765</v>
      </c>
      <c r="B772" s="23">
        <v>78.742554031790917</v>
      </c>
      <c r="C772" s="23">
        <v>118.92243492796933</v>
      </c>
      <c r="D772" s="23"/>
      <c r="E772" s="30">
        <f t="shared" si="33"/>
        <v>0</v>
      </c>
      <c r="F772" s="30">
        <f t="shared" si="34"/>
        <v>1</v>
      </c>
      <c r="G772" s="42">
        <f t="shared" si="35"/>
        <v>40.179880896178418</v>
      </c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</row>
    <row r="773" spans="1:30" ht="16" thickBot="1">
      <c r="A773" s="23">
        <v>766</v>
      </c>
      <c r="B773" s="23">
        <v>122.79865311036789</v>
      </c>
      <c r="C773" s="23">
        <v>134.08626372379371</v>
      </c>
      <c r="D773" s="23"/>
      <c r="E773" s="30">
        <f t="shared" si="33"/>
        <v>0</v>
      </c>
      <c r="F773" s="30">
        <f t="shared" si="34"/>
        <v>1</v>
      </c>
      <c r="G773" s="42">
        <f t="shared" si="35"/>
        <v>11.287610613425812</v>
      </c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</row>
    <row r="774" spans="1:30" ht="16" thickBot="1">
      <c r="A774" s="23">
        <v>767</v>
      </c>
      <c r="B774" s="23">
        <v>83.237465877053793</v>
      </c>
      <c r="C774" s="23">
        <v>106.82695401593989</v>
      </c>
      <c r="D774" s="23"/>
      <c r="E774" s="30">
        <f t="shared" si="33"/>
        <v>0</v>
      </c>
      <c r="F774" s="30">
        <f t="shared" si="34"/>
        <v>1</v>
      </c>
      <c r="G774" s="42">
        <f t="shared" si="35"/>
        <v>23.589488138886097</v>
      </c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</row>
    <row r="775" spans="1:30" ht="16" thickBot="1">
      <c r="A775" s="23">
        <v>768</v>
      </c>
      <c r="B775" s="23">
        <v>99.289130392485433</v>
      </c>
      <c r="C775" s="23">
        <v>114.01793473891095</v>
      </c>
      <c r="D775" s="23"/>
      <c r="E775" s="30">
        <f t="shared" si="33"/>
        <v>0</v>
      </c>
      <c r="F775" s="30">
        <f t="shared" si="34"/>
        <v>1</v>
      </c>
      <c r="G775" s="42">
        <f t="shared" si="35"/>
        <v>14.72880434642552</v>
      </c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</row>
    <row r="776" spans="1:30" ht="16" thickBot="1">
      <c r="A776" s="23">
        <v>769</v>
      </c>
      <c r="B776" s="23">
        <v>116.40148597538001</v>
      </c>
      <c r="C776" s="23">
        <v>121.69559679325818</v>
      </c>
      <c r="D776" s="23"/>
      <c r="E776" s="30">
        <f t="shared" ref="E776:E839" si="36">IF(B776&gt;C776, 1, 0)</f>
        <v>0</v>
      </c>
      <c r="F776" s="30">
        <f t="shared" ref="F776:F839" si="37">IF(B776&lt;C776, 1, 0)</f>
        <v>1</v>
      </c>
      <c r="G776" s="42">
        <f t="shared" ref="G776:G839" si="38">IF(B776&gt;C776,B776-C776,C776-B776)</f>
        <v>5.2941108178781633</v>
      </c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</row>
    <row r="777" spans="1:30" ht="16" thickBot="1">
      <c r="A777" s="23">
        <v>770</v>
      </c>
      <c r="B777" s="23">
        <v>127.69777843333672</v>
      </c>
      <c r="C777" s="23">
        <v>108.16802229786677</v>
      </c>
      <c r="D777" s="23"/>
      <c r="E777" s="30">
        <f t="shared" si="36"/>
        <v>1</v>
      </c>
      <c r="F777" s="30">
        <f t="shared" si="37"/>
        <v>0</v>
      </c>
      <c r="G777" s="42">
        <f t="shared" si="38"/>
        <v>19.529756135469952</v>
      </c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</row>
    <row r="778" spans="1:30" ht="16" thickBot="1">
      <c r="A778" s="23">
        <v>771</v>
      </c>
      <c r="B778" s="23">
        <v>127.55636036164988</v>
      </c>
      <c r="C778" s="23">
        <v>108.25026675630207</v>
      </c>
      <c r="D778" s="23"/>
      <c r="E778" s="30">
        <f t="shared" si="36"/>
        <v>1</v>
      </c>
      <c r="F778" s="30">
        <f t="shared" si="37"/>
        <v>0</v>
      </c>
      <c r="G778" s="42">
        <f t="shared" si="38"/>
        <v>19.306093605347812</v>
      </c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</row>
    <row r="779" spans="1:30" ht="16" thickBot="1">
      <c r="A779" s="23">
        <v>772</v>
      </c>
      <c r="B779" s="23">
        <v>122.06155272315783</v>
      </c>
      <c r="C779" s="23">
        <v>138.5160475089705</v>
      </c>
      <c r="D779" s="23"/>
      <c r="E779" s="30">
        <f t="shared" si="36"/>
        <v>0</v>
      </c>
      <c r="F779" s="30">
        <f t="shared" si="37"/>
        <v>1</v>
      </c>
      <c r="G779" s="42">
        <f t="shared" si="38"/>
        <v>16.45449478581267</v>
      </c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</row>
    <row r="780" spans="1:30" ht="16" thickBot="1">
      <c r="A780" s="23">
        <v>773</v>
      </c>
      <c r="B780" s="23">
        <v>105.40829852479669</v>
      </c>
      <c r="C780" s="23">
        <v>139.51385376174011</v>
      </c>
      <c r="D780" s="23"/>
      <c r="E780" s="30">
        <f t="shared" si="36"/>
        <v>0</v>
      </c>
      <c r="F780" s="30">
        <f t="shared" si="37"/>
        <v>1</v>
      </c>
      <c r="G780" s="42">
        <f t="shared" si="38"/>
        <v>34.105555236943417</v>
      </c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</row>
    <row r="781" spans="1:30" ht="16" thickBot="1">
      <c r="A781" s="23">
        <v>774</v>
      </c>
      <c r="B781" s="23">
        <v>120.00567914105291</v>
      </c>
      <c r="C781" s="23">
        <v>117.36327676710602</v>
      </c>
      <c r="D781" s="23"/>
      <c r="E781" s="30">
        <f t="shared" si="36"/>
        <v>1</v>
      </c>
      <c r="F781" s="30">
        <f t="shared" si="37"/>
        <v>0</v>
      </c>
      <c r="G781" s="42">
        <f t="shared" si="38"/>
        <v>2.6424023739468936</v>
      </c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</row>
    <row r="782" spans="1:30" ht="16" thickBot="1">
      <c r="A782" s="23">
        <v>775</v>
      </c>
      <c r="B782" s="23">
        <v>95.703965742637365</v>
      </c>
      <c r="C782" s="23">
        <v>109.95175125154164</v>
      </c>
      <c r="D782" s="23"/>
      <c r="E782" s="30">
        <f t="shared" si="36"/>
        <v>0</v>
      </c>
      <c r="F782" s="30">
        <f t="shared" si="37"/>
        <v>1</v>
      </c>
      <c r="G782" s="42">
        <f t="shared" si="38"/>
        <v>14.247785508904272</v>
      </c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</row>
    <row r="783" spans="1:30" ht="16" thickBot="1">
      <c r="A783" s="23">
        <v>776</v>
      </c>
      <c r="B783" s="23">
        <v>92.522786756383098</v>
      </c>
      <c r="C783" s="23">
        <v>111.09907846988004</v>
      </c>
      <c r="D783" s="23"/>
      <c r="E783" s="30">
        <f t="shared" si="36"/>
        <v>0</v>
      </c>
      <c r="F783" s="30">
        <f t="shared" si="37"/>
        <v>1</v>
      </c>
      <c r="G783" s="42">
        <f t="shared" si="38"/>
        <v>18.576291713496943</v>
      </c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</row>
    <row r="784" spans="1:30" ht="16" thickBot="1">
      <c r="A784" s="23">
        <v>777</v>
      </c>
      <c r="B784" s="23">
        <v>138.69155938382957</v>
      </c>
      <c r="C784" s="23">
        <v>93.531007247484808</v>
      </c>
      <c r="D784" s="23"/>
      <c r="E784" s="30">
        <f t="shared" si="36"/>
        <v>1</v>
      </c>
      <c r="F784" s="30">
        <f t="shared" si="37"/>
        <v>0</v>
      </c>
      <c r="G784" s="42">
        <f t="shared" si="38"/>
        <v>45.160552136344762</v>
      </c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</row>
    <row r="785" spans="1:30" ht="16" thickBot="1">
      <c r="A785" s="23">
        <v>778</v>
      </c>
      <c r="B785" s="23">
        <v>98.901534749013592</v>
      </c>
      <c r="C785" s="23">
        <v>133.30802144523378</v>
      </c>
      <c r="D785" s="23"/>
      <c r="E785" s="30">
        <f t="shared" si="36"/>
        <v>0</v>
      </c>
      <c r="F785" s="30">
        <f t="shared" si="37"/>
        <v>1</v>
      </c>
      <c r="G785" s="42">
        <f t="shared" si="38"/>
        <v>34.406486696220185</v>
      </c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</row>
    <row r="786" spans="1:30" ht="16" thickBot="1">
      <c r="A786" s="23">
        <v>779</v>
      </c>
      <c r="B786" s="23">
        <v>113.43004508079545</v>
      </c>
      <c r="C786" s="23">
        <v>93.654429231384327</v>
      </c>
      <c r="D786" s="23"/>
      <c r="E786" s="30">
        <f t="shared" si="36"/>
        <v>1</v>
      </c>
      <c r="F786" s="30">
        <f t="shared" si="37"/>
        <v>0</v>
      </c>
      <c r="G786" s="42">
        <f t="shared" si="38"/>
        <v>19.775615849411125</v>
      </c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</row>
    <row r="787" spans="1:30" ht="16" thickBot="1">
      <c r="A787" s="23">
        <v>780</v>
      </c>
      <c r="B787" s="23">
        <v>93.34651606599661</v>
      </c>
      <c r="C787" s="23">
        <v>120.60024351981559</v>
      </c>
      <c r="D787" s="23"/>
      <c r="E787" s="30">
        <f t="shared" si="36"/>
        <v>0</v>
      </c>
      <c r="F787" s="30">
        <f t="shared" si="37"/>
        <v>1</v>
      </c>
      <c r="G787" s="42">
        <f t="shared" si="38"/>
        <v>27.253727453818982</v>
      </c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</row>
    <row r="788" spans="1:30" ht="16" thickBot="1">
      <c r="A788" s="23">
        <v>781</v>
      </c>
      <c r="B788" s="23">
        <v>123.83483181732312</v>
      </c>
      <c r="C788" s="23">
        <v>132.15309420628446</v>
      </c>
      <c r="D788" s="23"/>
      <c r="E788" s="30">
        <f t="shared" si="36"/>
        <v>0</v>
      </c>
      <c r="F788" s="30">
        <f t="shared" si="37"/>
        <v>1</v>
      </c>
      <c r="G788" s="42">
        <f t="shared" si="38"/>
        <v>8.3182623889613438</v>
      </c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</row>
    <row r="789" spans="1:30" ht="16" thickBot="1">
      <c r="A789" s="23">
        <v>782</v>
      </c>
      <c r="B789" s="23">
        <v>114.50333484316484</v>
      </c>
      <c r="C789" s="23">
        <v>115.89594595565708</v>
      </c>
      <c r="D789" s="23"/>
      <c r="E789" s="30">
        <f t="shared" si="36"/>
        <v>0</v>
      </c>
      <c r="F789" s="30">
        <f t="shared" si="37"/>
        <v>1</v>
      </c>
      <c r="G789" s="42">
        <f t="shared" si="38"/>
        <v>1.3926111124922471</v>
      </c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</row>
    <row r="790" spans="1:30" ht="16" thickBot="1">
      <c r="A790" s="23">
        <v>783</v>
      </c>
      <c r="B790" s="23">
        <v>105.55318648702054</v>
      </c>
      <c r="C790" s="23">
        <v>91.429232260217262</v>
      </c>
      <c r="D790" s="23"/>
      <c r="E790" s="30">
        <f t="shared" si="36"/>
        <v>1</v>
      </c>
      <c r="F790" s="30">
        <f t="shared" si="37"/>
        <v>0</v>
      </c>
      <c r="G790" s="42">
        <f t="shared" si="38"/>
        <v>14.123954226803278</v>
      </c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</row>
    <row r="791" spans="1:30" ht="16" thickBot="1">
      <c r="A791" s="23">
        <v>784</v>
      </c>
      <c r="B791" s="23">
        <v>122.69737659249438</v>
      </c>
      <c r="C791" s="23">
        <v>116.44190767843517</v>
      </c>
      <c r="D791" s="23"/>
      <c r="E791" s="30">
        <f t="shared" si="36"/>
        <v>1</v>
      </c>
      <c r="F791" s="30">
        <f t="shared" si="37"/>
        <v>0</v>
      </c>
      <c r="G791" s="42">
        <f t="shared" si="38"/>
        <v>6.2554689140592075</v>
      </c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</row>
    <row r="792" spans="1:30" ht="16" thickBot="1">
      <c r="A792" s="23">
        <v>785</v>
      </c>
      <c r="B792" s="23">
        <v>108.25209127390916</v>
      </c>
      <c r="C792" s="23">
        <v>124.01764658849555</v>
      </c>
      <c r="D792" s="23"/>
      <c r="E792" s="30">
        <f t="shared" si="36"/>
        <v>0</v>
      </c>
      <c r="F792" s="30">
        <f t="shared" si="37"/>
        <v>1</v>
      </c>
      <c r="G792" s="42">
        <f t="shared" si="38"/>
        <v>15.765555314586393</v>
      </c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</row>
    <row r="793" spans="1:30" ht="16" thickBot="1">
      <c r="A793" s="23">
        <v>786</v>
      </c>
      <c r="B793" s="23">
        <v>113.19083337832211</v>
      </c>
      <c r="C793" s="23">
        <v>137.06399380667983</v>
      </c>
      <c r="D793" s="23"/>
      <c r="E793" s="30">
        <f t="shared" si="36"/>
        <v>0</v>
      </c>
      <c r="F793" s="30">
        <f t="shared" si="37"/>
        <v>1</v>
      </c>
      <c r="G793" s="42">
        <f t="shared" si="38"/>
        <v>23.873160428357721</v>
      </c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</row>
    <row r="794" spans="1:30" ht="16" thickBot="1">
      <c r="A794" s="23">
        <v>787</v>
      </c>
      <c r="B794" s="23">
        <v>98.796377775756625</v>
      </c>
      <c r="C794" s="23">
        <v>115.12107569707092</v>
      </c>
      <c r="D794" s="23"/>
      <c r="E794" s="30">
        <f t="shared" si="36"/>
        <v>0</v>
      </c>
      <c r="F794" s="30">
        <f t="shared" si="37"/>
        <v>1</v>
      </c>
      <c r="G794" s="42">
        <f t="shared" si="38"/>
        <v>16.324697921314296</v>
      </c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</row>
    <row r="795" spans="1:30" ht="16" thickBot="1">
      <c r="A795" s="23">
        <v>788</v>
      </c>
      <c r="B795" s="23">
        <v>115.19525455094004</v>
      </c>
      <c r="C795" s="23">
        <v>91.628290676077881</v>
      </c>
      <c r="D795" s="23"/>
      <c r="E795" s="30">
        <f t="shared" si="36"/>
        <v>1</v>
      </c>
      <c r="F795" s="30">
        <f t="shared" si="37"/>
        <v>0</v>
      </c>
      <c r="G795" s="42">
        <f t="shared" si="38"/>
        <v>23.566963874862154</v>
      </c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</row>
    <row r="796" spans="1:30" ht="16" thickBot="1">
      <c r="A796" s="23">
        <v>789</v>
      </c>
      <c r="B796" s="23">
        <v>93.659726653806288</v>
      </c>
      <c r="C796" s="23">
        <v>93.865890962121256</v>
      </c>
      <c r="D796" s="23"/>
      <c r="E796" s="30">
        <f t="shared" si="36"/>
        <v>0</v>
      </c>
      <c r="F796" s="30">
        <f t="shared" si="37"/>
        <v>1</v>
      </c>
      <c r="G796" s="42">
        <f t="shared" si="38"/>
        <v>0.20616430831496757</v>
      </c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</row>
    <row r="797" spans="1:30" ht="16" thickBot="1">
      <c r="A797" s="23">
        <v>790</v>
      </c>
      <c r="B797" s="23">
        <v>100.42576126417609</v>
      </c>
      <c r="C797" s="23">
        <v>95.297021161791605</v>
      </c>
      <c r="D797" s="23"/>
      <c r="E797" s="30">
        <f t="shared" si="36"/>
        <v>1</v>
      </c>
      <c r="F797" s="30">
        <f t="shared" si="37"/>
        <v>0</v>
      </c>
      <c r="G797" s="42">
        <f t="shared" si="38"/>
        <v>5.1287401023844836</v>
      </c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</row>
    <row r="798" spans="1:30" ht="16" thickBot="1">
      <c r="A798" s="23">
        <v>791</v>
      </c>
      <c r="B798" s="23">
        <v>113.50874559727477</v>
      </c>
      <c r="C798" s="23">
        <v>114.90857591953633</v>
      </c>
      <c r="D798" s="23"/>
      <c r="E798" s="30">
        <f t="shared" si="36"/>
        <v>0</v>
      </c>
      <c r="F798" s="30">
        <f t="shared" si="37"/>
        <v>1</v>
      </c>
      <c r="G798" s="42">
        <f t="shared" si="38"/>
        <v>1.3998303222615647</v>
      </c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</row>
    <row r="799" spans="1:30" ht="16" thickBot="1">
      <c r="A799" s="23">
        <v>792</v>
      </c>
      <c r="B799" s="23">
        <v>104.50170291028978</v>
      </c>
      <c r="C799" s="23">
        <v>117.68451824618604</v>
      </c>
      <c r="D799" s="23"/>
      <c r="E799" s="30">
        <f t="shared" si="36"/>
        <v>0</v>
      </c>
      <c r="F799" s="30">
        <f t="shared" si="37"/>
        <v>1</v>
      </c>
      <c r="G799" s="42">
        <f t="shared" si="38"/>
        <v>13.182815335896265</v>
      </c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</row>
    <row r="800" spans="1:30" ht="16" thickBot="1">
      <c r="A800" s="23">
        <v>793</v>
      </c>
      <c r="B800" s="23">
        <v>134.04856753198067</v>
      </c>
      <c r="C800" s="23">
        <v>146.3275775369851</v>
      </c>
      <c r="D800" s="23"/>
      <c r="E800" s="30">
        <f t="shared" si="36"/>
        <v>0</v>
      </c>
      <c r="F800" s="30">
        <f t="shared" si="37"/>
        <v>1</v>
      </c>
      <c r="G800" s="42">
        <f t="shared" si="38"/>
        <v>12.279010005004437</v>
      </c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</row>
    <row r="801" spans="1:30" ht="16" thickBot="1">
      <c r="A801" s="23">
        <v>794</v>
      </c>
      <c r="B801" s="23">
        <v>99.301440261211724</v>
      </c>
      <c r="C801" s="23">
        <v>100.17514835970216</v>
      </c>
      <c r="D801" s="23"/>
      <c r="E801" s="30">
        <f t="shared" si="36"/>
        <v>0</v>
      </c>
      <c r="F801" s="30">
        <f t="shared" si="37"/>
        <v>1</v>
      </c>
      <c r="G801" s="42">
        <f t="shared" si="38"/>
        <v>0.87370809849043951</v>
      </c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</row>
    <row r="802" spans="1:30" ht="16" thickBot="1">
      <c r="A802" s="23">
        <v>795</v>
      </c>
      <c r="B802" s="23">
        <v>101.14717223687558</v>
      </c>
      <c r="C802" s="23">
        <v>94.633203100560451</v>
      </c>
      <c r="D802" s="23"/>
      <c r="E802" s="30">
        <f t="shared" si="36"/>
        <v>1</v>
      </c>
      <c r="F802" s="30">
        <f t="shared" si="37"/>
        <v>0</v>
      </c>
      <c r="G802" s="42">
        <f t="shared" si="38"/>
        <v>6.5139691363151258</v>
      </c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</row>
    <row r="803" spans="1:30" ht="16" thickBot="1">
      <c r="A803" s="23">
        <v>796</v>
      </c>
      <c r="B803" s="23">
        <v>126.12806695531177</v>
      </c>
      <c r="C803" s="23">
        <v>130.72868129710599</v>
      </c>
      <c r="D803" s="23"/>
      <c r="E803" s="30">
        <f t="shared" si="36"/>
        <v>0</v>
      </c>
      <c r="F803" s="30">
        <f t="shared" si="37"/>
        <v>1</v>
      </c>
      <c r="G803" s="42">
        <f t="shared" si="38"/>
        <v>4.6006143417942269</v>
      </c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</row>
    <row r="804" spans="1:30" ht="16" thickBot="1">
      <c r="A804" s="23">
        <v>797</v>
      </c>
      <c r="B804" s="23">
        <v>103.08193532213195</v>
      </c>
      <c r="C804" s="23">
        <v>110.76224565310604</v>
      </c>
      <c r="D804" s="23"/>
      <c r="E804" s="30">
        <f t="shared" si="36"/>
        <v>0</v>
      </c>
      <c r="F804" s="30">
        <f t="shared" si="37"/>
        <v>1</v>
      </c>
      <c r="G804" s="42">
        <f t="shared" si="38"/>
        <v>7.6803103309740806</v>
      </c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</row>
    <row r="805" spans="1:30" ht="16" thickBot="1">
      <c r="A805" s="23">
        <v>798</v>
      </c>
      <c r="B805" s="23">
        <v>82.926522820351863</v>
      </c>
      <c r="C805" s="23">
        <v>132.46359397260804</v>
      </c>
      <c r="D805" s="23"/>
      <c r="E805" s="30">
        <f t="shared" si="36"/>
        <v>0</v>
      </c>
      <c r="F805" s="30">
        <f t="shared" si="37"/>
        <v>1</v>
      </c>
      <c r="G805" s="42">
        <f t="shared" si="38"/>
        <v>49.537071152256175</v>
      </c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</row>
    <row r="806" spans="1:30" ht="16" thickBot="1">
      <c r="A806" s="23">
        <v>799</v>
      </c>
      <c r="B806" s="23">
        <v>113.3188853898771</v>
      </c>
      <c r="C806" s="23">
        <v>107.22297816992368</v>
      </c>
      <c r="D806" s="23"/>
      <c r="E806" s="30">
        <f t="shared" si="36"/>
        <v>1</v>
      </c>
      <c r="F806" s="30">
        <f t="shared" si="37"/>
        <v>0</v>
      </c>
      <c r="G806" s="42">
        <f t="shared" si="38"/>
        <v>6.0959072199534177</v>
      </c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</row>
    <row r="807" spans="1:30" ht="16" thickBot="1">
      <c r="A807" s="23">
        <v>800</v>
      </c>
      <c r="B807" s="23">
        <v>130.95305788666161</v>
      </c>
      <c r="C807" s="23">
        <v>104.24804290158272</v>
      </c>
      <c r="D807" s="23"/>
      <c r="E807" s="30">
        <f t="shared" si="36"/>
        <v>1</v>
      </c>
      <c r="F807" s="30">
        <f t="shared" si="37"/>
        <v>0</v>
      </c>
      <c r="G807" s="42">
        <f t="shared" si="38"/>
        <v>26.70501498507889</v>
      </c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</row>
    <row r="808" spans="1:30" ht="16" thickBot="1">
      <c r="A808" s="23">
        <v>801</v>
      </c>
      <c r="B808" s="23">
        <v>99.449438505831282</v>
      </c>
      <c r="C808" s="23">
        <v>111.62117299369848</v>
      </c>
      <c r="D808" s="23"/>
      <c r="E808" s="30">
        <f t="shared" si="36"/>
        <v>0</v>
      </c>
      <c r="F808" s="30">
        <f t="shared" si="37"/>
        <v>1</v>
      </c>
      <c r="G808" s="42">
        <f t="shared" si="38"/>
        <v>12.171734487867198</v>
      </c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</row>
    <row r="809" spans="1:30" ht="16" thickBot="1">
      <c r="A809" s="23">
        <v>802</v>
      </c>
      <c r="B809" s="23">
        <v>128.61224495673997</v>
      </c>
      <c r="C809" s="23">
        <v>118.88947317414238</v>
      </c>
      <c r="D809" s="23"/>
      <c r="E809" s="30">
        <f t="shared" si="36"/>
        <v>1</v>
      </c>
      <c r="F809" s="30">
        <f t="shared" si="37"/>
        <v>0</v>
      </c>
      <c r="G809" s="42">
        <f t="shared" si="38"/>
        <v>9.7227717825975901</v>
      </c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</row>
    <row r="810" spans="1:30" ht="16" thickBot="1">
      <c r="A810" s="23">
        <v>803</v>
      </c>
      <c r="B810" s="23">
        <v>113.10622113125963</v>
      </c>
      <c r="C810" s="23">
        <v>101.3900218291647</v>
      </c>
      <c r="D810" s="23"/>
      <c r="E810" s="30">
        <f t="shared" si="36"/>
        <v>1</v>
      </c>
      <c r="F810" s="30">
        <f t="shared" si="37"/>
        <v>0</v>
      </c>
      <c r="G810" s="42">
        <f t="shared" si="38"/>
        <v>11.716199302094935</v>
      </c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</row>
    <row r="811" spans="1:30" ht="16" thickBot="1">
      <c r="A811" s="23">
        <v>804</v>
      </c>
      <c r="B811" s="23">
        <v>121.42371165890398</v>
      </c>
      <c r="C811" s="23">
        <v>134.75349730079742</v>
      </c>
      <c r="D811" s="23"/>
      <c r="E811" s="30">
        <f t="shared" si="36"/>
        <v>0</v>
      </c>
      <c r="F811" s="30">
        <f t="shared" si="37"/>
        <v>1</v>
      </c>
      <c r="G811" s="42">
        <f t="shared" si="38"/>
        <v>13.329785641893437</v>
      </c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</row>
    <row r="812" spans="1:30" ht="16" thickBot="1">
      <c r="A812" s="23">
        <v>805</v>
      </c>
      <c r="B812" s="23">
        <v>119.26638165317939</v>
      </c>
      <c r="C812" s="23">
        <v>111.93094711920068</v>
      </c>
      <c r="D812" s="23"/>
      <c r="E812" s="30">
        <f t="shared" si="36"/>
        <v>1</v>
      </c>
      <c r="F812" s="30">
        <f t="shared" si="37"/>
        <v>0</v>
      </c>
      <c r="G812" s="42">
        <f t="shared" si="38"/>
        <v>7.335434533978713</v>
      </c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</row>
    <row r="813" spans="1:30" ht="16" thickBot="1">
      <c r="A813" s="23">
        <v>806</v>
      </c>
      <c r="B813" s="23">
        <v>142.23040488017583</v>
      </c>
      <c r="C813" s="23">
        <v>115.76534913922737</v>
      </c>
      <c r="D813" s="23"/>
      <c r="E813" s="30">
        <f t="shared" si="36"/>
        <v>1</v>
      </c>
      <c r="F813" s="30">
        <f t="shared" si="37"/>
        <v>0</v>
      </c>
      <c r="G813" s="42">
        <f t="shared" si="38"/>
        <v>26.465055740948458</v>
      </c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</row>
    <row r="814" spans="1:30" ht="16" thickBot="1">
      <c r="A814" s="23">
        <v>807</v>
      </c>
      <c r="B814" s="23">
        <v>110.59222426618975</v>
      </c>
      <c r="C814" s="23">
        <v>75.11858383197611</v>
      </c>
      <c r="D814" s="23"/>
      <c r="E814" s="30">
        <f t="shared" si="36"/>
        <v>1</v>
      </c>
      <c r="F814" s="30">
        <f t="shared" si="37"/>
        <v>0</v>
      </c>
      <c r="G814" s="42">
        <f t="shared" si="38"/>
        <v>35.473640434213635</v>
      </c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</row>
    <row r="815" spans="1:30" ht="16" thickBot="1">
      <c r="A815" s="23">
        <v>808</v>
      </c>
      <c r="B815" s="23">
        <v>147.54116003908791</v>
      </c>
      <c r="C815" s="23">
        <v>95.193098437591203</v>
      </c>
      <c r="D815" s="23"/>
      <c r="E815" s="30">
        <f t="shared" si="36"/>
        <v>1</v>
      </c>
      <c r="F815" s="30">
        <f t="shared" si="37"/>
        <v>0</v>
      </c>
      <c r="G815" s="42">
        <f t="shared" si="38"/>
        <v>52.34806160149671</v>
      </c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</row>
    <row r="816" spans="1:30" ht="16" thickBot="1">
      <c r="A816" s="23">
        <v>809</v>
      </c>
      <c r="B816" s="23">
        <v>87.059083605439383</v>
      </c>
      <c r="C816" s="23">
        <v>98.556368185129855</v>
      </c>
      <c r="D816" s="23"/>
      <c r="E816" s="30">
        <f t="shared" si="36"/>
        <v>0</v>
      </c>
      <c r="F816" s="30">
        <f t="shared" si="37"/>
        <v>1</v>
      </c>
      <c r="G816" s="42">
        <f t="shared" si="38"/>
        <v>11.497284579690472</v>
      </c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</row>
    <row r="817" spans="1:30" ht="16" thickBot="1">
      <c r="A817" s="23">
        <v>810</v>
      </c>
      <c r="B817" s="23">
        <v>124.50161879892539</v>
      </c>
      <c r="C817" s="23">
        <v>130.734600364188</v>
      </c>
      <c r="D817" s="23"/>
      <c r="E817" s="30">
        <f t="shared" si="36"/>
        <v>0</v>
      </c>
      <c r="F817" s="30">
        <f t="shared" si="37"/>
        <v>1</v>
      </c>
      <c r="G817" s="42">
        <f t="shared" si="38"/>
        <v>6.2329815652626053</v>
      </c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</row>
    <row r="818" spans="1:30" ht="16" thickBot="1">
      <c r="A818" s="23">
        <v>811</v>
      </c>
      <c r="B818" s="23">
        <v>117.79614794705628</v>
      </c>
      <c r="C818" s="23">
        <v>117.75585108252767</v>
      </c>
      <c r="D818" s="23"/>
      <c r="E818" s="30">
        <f t="shared" si="36"/>
        <v>1</v>
      </c>
      <c r="F818" s="30">
        <f t="shared" si="37"/>
        <v>0</v>
      </c>
      <c r="G818" s="42">
        <f t="shared" si="38"/>
        <v>4.0296864528613696E-2</v>
      </c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</row>
    <row r="819" spans="1:30" ht="16" thickBot="1">
      <c r="A819" s="23">
        <v>812</v>
      </c>
      <c r="B819" s="23">
        <v>119.11360078336898</v>
      </c>
      <c r="C819" s="23">
        <v>100.69422549086576</v>
      </c>
      <c r="D819" s="23"/>
      <c r="E819" s="30">
        <f t="shared" si="36"/>
        <v>1</v>
      </c>
      <c r="F819" s="30">
        <f t="shared" si="37"/>
        <v>0</v>
      </c>
      <c r="G819" s="42">
        <f t="shared" si="38"/>
        <v>18.419375292503219</v>
      </c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</row>
    <row r="820" spans="1:30" ht="16" thickBot="1">
      <c r="A820" s="23">
        <v>813</v>
      </c>
      <c r="B820" s="23">
        <v>107.30082547572138</v>
      </c>
      <c r="C820" s="23">
        <v>90.883394115200915</v>
      </c>
      <c r="D820" s="23"/>
      <c r="E820" s="30">
        <f t="shared" si="36"/>
        <v>1</v>
      </c>
      <c r="F820" s="30">
        <f t="shared" si="37"/>
        <v>0</v>
      </c>
      <c r="G820" s="42">
        <f t="shared" si="38"/>
        <v>16.417431360520467</v>
      </c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</row>
    <row r="821" spans="1:30" ht="16" thickBot="1">
      <c r="A821" s="23">
        <v>814</v>
      </c>
      <c r="B821" s="23">
        <v>127.12262597380644</v>
      </c>
      <c r="C821" s="23">
        <v>125.12107101272873</v>
      </c>
      <c r="D821" s="23"/>
      <c r="E821" s="30">
        <f t="shared" si="36"/>
        <v>1</v>
      </c>
      <c r="F821" s="30">
        <f t="shared" si="37"/>
        <v>0</v>
      </c>
      <c r="G821" s="42">
        <f t="shared" si="38"/>
        <v>2.0015549610777015</v>
      </c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</row>
    <row r="822" spans="1:30" ht="16" thickBot="1">
      <c r="A822" s="23">
        <v>815</v>
      </c>
      <c r="B822" s="23">
        <v>94.417740455139437</v>
      </c>
      <c r="C822" s="23">
        <v>115.63772291116173</v>
      </c>
      <c r="D822" s="23"/>
      <c r="E822" s="30">
        <f t="shared" si="36"/>
        <v>0</v>
      </c>
      <c r="F822" s="30">
        <f t="shared" si="37"/>
        <v>1</v>
      </c>
      <c r="G822" s="42">
        <f t="shared" si="38"/>
        <v>21.219982456022294</v>
      </c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</row>
    <row r="823" spans="1:30" ht="16" thickBot="1">
      <c r="A823" s="23">
        <v>816</v>
      </c>
      <c r="B823" s="23">
        <v>126.17587358473861</v>
      </c>
      <c r="C823" s="23">
        <v>120.30338769516179</v>
      </c>
      <c r="D823" s="23"/>
      <c r="E823" s="30">
        <f t="shared" si="36"/>
        <v>1</v>
      </c>
      <c r="F823" s="30">
        <f t="shared" si="37"/>
        <v>0</v>
      </c>
      <c r="G823" s="42">
        <f t="shared" si="38"/>
        <v>5.8724858895768222</v>
      </c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</row>
    <row r="824" spans="1:30" ht="16" thickBot="1">
      <c r="A824" s="23">
        <v>817</v>
      </c>
      <c r="B824" s="23">
        <v>106.77677530834359</v>
      </c>
      <c r="C824" s="23">
        <v>83.81218261210492</v>
      </c>
      <c r="D824" s="23"/>
      <c r="E824" s="30">
        <f t="shared" si="36"/>
        <v>1</v>
      </c>
      <c r="F824" s="30">
        <f t="shared" si="37"/>
        <v>0</v>
      </c>
      <c r="G824" s="42">
        <f t="shared" si="38"/>
        <v>22.964592696238668</v>
      </c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</row>
    <row r="825" spans="1:30" ht="16" thickBot="1">
      <c r="A825" s="23">
        <v>818</v>
      </c>
      <c r="B825" s="23">
        <v>144.48624356677198</v>
      </c>
      <c r="C825" s="23">
        <v>113.69293223858728</v>
      </c>
      <c r="D825" s="23"/>
      <c r="E825" s="30">
        <f t="shared" si="36"/>
        <v>1</v>
      </c>
      <c r="F825" s="30">
        <f t="shared" si="37"/>
        <v>0</v>
      </c>
      <c r="G825" s="42">
        <f t="shared" si="38"/>
        <v>30.7933113281847</v>
      </c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</row>
    <row r="826" spans="1:30" ht="16" thickBot="1">
      <c r="A826" s="23">
        <v>819</v>
      </c>
      <c r="B826" s="23">
        <v>138.89394567107215</v>
      </c>
      <c r="C826" s="23">
        <v>83.821878421318274</v>
      </c>
      <c r="D826" s="23"/>
      <c r="E826" s="30">
        <f t="shared" si="36"/>
        <v>1</v>
      </c>
      <c r="F826" s="30">
        <f t="shared" si="37"/>
        <v>0</v>
      </c>
      <c r="G826" s="42">
        <f t="shared" si="38"/>
        <v>55.072067249753871</v>
      </c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</row>
    <row r="827" spans="1:30" ht="16" thickBot="1">
      <c r="A827" s="23">
        <v>820</v>
      </c>
      <c r="B827" s="23">
        <v>122.58466289695231</v>
      </c>
      <c r="C827" s="23">
        <v>90.0247596585411</v>
      </c>
      <c r="D827" s="23"/>
      <c r="E827" s="30">
        <f t="shared" si="36"/>
        <v>1</v>
      </c>
      <c r="F827" s="30">
        <f t="shared" si="37"/>
        <v>0</v>
      </c>
      <c r="G827" s="42">
        <f t="shared" si="38"/>
        <v>32.559903238411209</v>
      </c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</row>
    <row r="828" spans="1:30" ht="16" thickBot="1">
      <c r="A828" s="23">
        <v>821</v>
      </c>
      <c r="B828" s="23">
        <v>98.087220511759497</v>
      </c>
      <c r="C828" s="23">
        <v>101.91863955090069</v>
      </c>
      <c r="D828" s="23"/>
      <c r="E828" s="30">
        <f t="shared" si="36"/>
        <v>0</v>
      </c>
      <c r="F828" s="30">
        <f t="shared" si="37"/>
        <v>1</v>
      </c>
      <c r="G828" s="42">
        <f t="shared" si="38"/>
        <v>3.8314190391411955</v>
      </c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</row>
    <row r="829" spans="1:30" ht="16" thickBot="1">
      <c r="A829" s="23">
        <v>822</v>
      </c>
      <c r="B829" s="23">
        <v>102.78335480739933</v>
      </c>
      <c r="C829" s="23">
        <v>99.608556016219126</v>
      </c>
      <c r="D829" s="23"/>
      <c r="E829" s="30">
        <f t="shared" si="36"/>
        <v>1</v>
      </c>
      <c r="F829" s="30">
        <f t="shared" si="37"/>
        <v>0</v>
      </c>
      <c r="G829" s="42">
        <f t="shared" si="38"/>
        <v>3.1747987911802085</v>
      </c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</row>
    <row r="830" spans="1:30" ht="16" thickBot="1">
      <c r="A830" s="23">
        <v>823</v>
      </c>
      <c r="B830" s="23">
        <v>96.19337269344237</v>
      </c>
      <c r="C830" s="23">
        <v>111.17518326597055</v>
      </c>
      <c r="D830" s="23"/>
      <c r="E830" s="30">
        <f t="shared" si="36"/>
        <v>0</v>
      </c>
      <c r="F830" s="30">
        <f t="shared" si="37"/>
        <v>1</v>
      </c>
      <c r="G830" s="42">
        <f t="shared" si="38"/>
        <v>14.981810572528175</v>
      </c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</row>
    <row r="831" spans="1:30" ht="16" thickBot="1">
      <c r="A831" s="23">
        <v>824</v>
      </c>
      <c r="B831" s="23">
        <v>149.721432923256</v>
      </c>
      <c r="C831" s="23">
        <v>108.18247903191002</v>
      </c>
      <c r="D831" s="23"/>
      <c r="E831" s="30">
        <f t="shared" si="36"/>
        <v>1</v>
      </c>
      <c r="F831" s="30">
        <f t="shared" si="37"/>
        <v>0</v>
      </c>
      <c r="G831" s="42">
        <f t="shared" si="38"/>
        <v>41.538953891345983</v>
      </c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</row>
    <row r="832" spans="1:30" ht="16" thickBot="1">
      <c r="A832" s="23">
        <v>825</v>
      </c>
      <c r="B832" s="23">
        <v>108.44662786337186</v>
      </c>
      <c r="C832" s="23">
        <v>135.35261667547775</v>
      </c>
      <c r="D832" s="23"/>
      <c r="E832" s="30">
        <f t="shared" si="36"/>
        <v>0</v>
      </c>
      <c r="F832" s="30">
        <f t="shared" si="37"/>
        <v>1</v>
      </c>
      <c r="G832" s="42">
        <f t="shared" si="38"/>
        <v>26.905988812105889</v>
      </c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</row>
    <row r="833" spans="1:30" ht="16" thickBot="1">
      <c r="A833" s="23">
        <v>826</v>
      </c>
      <c r="B833" s="23">
        <v>98.970875390259607</v>
      </c>
      <c r="C833" s="23">
        <v>120.67584054538509</v>
      </c>
      <c r="D833" s="23"/>
      <c r="E833" s="30">
        <f t="shared" si="36"/>
        <v>0</v>
      </c>
      <c r="F833" s="30">
        <f t="shared" si="37"/>
        <v>1</v>
      </c>
      <c r="G833" s="42">
        <f t="shared" si="38"/>
        <v>21.704965155125478</v>
      </c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</row>
    <row r="834" spans="1:30" ht="16" thickBot="1">
      <c r="A834" s="23">
        <v>827</v>
      </c>
      <c r="B834" s="23">
        <v>104.53227254926853</v>
      </c>
      <c r="C834" s="23">
        <v>79.211649297566382</v>
      </c>
      <c r="D834" s="23"/>
      <c r="E834" s="30">
        <f t="shared" si="36"/>
        <v>1</v>
      </c>
      <c r="F834" s="30">
        <f t="shared" si="37"/>
        <v>0</v>
      </c>
      <c r="G834" s="42">
        <f t="shared" si="38"/>
        <v>25.320623251702145</v>
      </c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</row>
    <row r="835" spans="1:30" ht="16" thickBot="1">
      <c r="A835" s="23">
        <v>828</v>
      </c>
      <c r="B835" s="23">
        <v>147.19740539839401</v>
      </c>
      <c r="C835" s="23">
        <v>85.657308717452906</v>
      </c>
      <c r="D835" s="23"/>
      <c r="E835" s="30">
        <f t="shared" si="36"/>
        <v>1</v>
      </c>
      <c r="F835" s="30">
        <f t="shared" si="37"/>
        <v>0</v>
      </c>
      <c r="G835" s="42">
        <f t="shared" si="38"/>
        <v>61.540096680941105</v>
      </c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</row>
    <row r="836" spans="1:30" ht="16" thickBot="1">
      <c r="A836" s="23">
        <v>829</v>
      </c>
      <c r="B836" s="23">
        <v>91.849340141783514</v>
      </c>
      <c r="C836" s="23">
        <v>124.91652358153736</v>
      </c>
      <c r="D836" s="23"/>
      <c r="E836" s="30">
        <f t="shared" si="36"/>
        <v>0</v>
      </c>
      <c r="F836" s="30">
        <f t="shared" si="37"/>
        <v>1</v>
      </c>
      <c r="G836" s="42">
        <f t="shared" si="38"/>
        <v>33.067183439753848</v>
      </c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</row>
    <row r="837" spans="1:30" ht="16" thickBot="1">
      <c r="A837" s="23">
        <v>830</v>
      </c>
      <c r="B837" s="23">
        <v>134.15568199281074</v>
      </c>
      <c r="C837" s="23">
        <v>107.80977381211935</v>
      </c>
      <c r="D837" s="23"/>
      <c r="E837" s="30">
        <f t="shared" si="36"/>
        <v>1</v>
      </c>
      <c r="F837" s="30">
        <f t="shared" si="37"/>
        <v>0</v>
      </c>
      <c r="G837" s="42">
        <f t="shared" si="38"/>
        <v>26.345908180691396</v>
      </c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</row>
    <row r="838" spans="1:30" ht="16" thickBot="1">
      <c r="A838" s="23">
        <v>831</v>
      </c>
      <c r="B838" s="23">
        <v>108.64042353569904</v>
      </c>
      <c r="C838" s="23">
        <v>103.59065027428808</v>
      </c>
      <c r="D838" s="23"/>
      <c r="E838" s="30">
        <f t="shared" si="36"/>
        <v>1</v>
      </c>
      <c r="F838" s="30">
        <f t="shared" si="37"/>
        <v>0</v>
      </c>
      <c r="G838" s="42">
        <f t="shared" si="38"/>
        <v>5.0497732614109623</v>
      </c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</row>
    <row r="839" spans="1:30" ht="16" thickBot="1">
      <c r="A839" s="23">
        <v>832</v>
      </c>
      <c r="B839" s="23">
        <v>120.81155467186538</v>
      </c>
      <c r="C839" s="23">
        <v>97.335477043385481</v>
      </c>
      <c r="D839" s="23"/>
      <c r="E839" s="30">
        <f t="shared" si="36"/>
        <v>1</v>
      </c>
      <c r="F839" s="30">
        <f t="shared" si="37"/>
        <v>0</v>
      </c>
      <c r="G839" s="42">
        <f t="shared" si="38"/>
        <v>23.476077628479899</v>
      </c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</row>
    <row r="840" spans="1:30" ht="16" thickBot="1">
      <c r="A840" s="23">
        <v>833</v>
      </c>
      <c r="B840" s="23">
        <v>119.96088019244394</v>
      </c>
      <c r="C840" s="23">
        <v>94.163124357871538</v>
      </c>
      <c r="D840" s="23"/>
      <c r="E840" s="30">
        <f t="shared" ref="E840:E903" si="39">IF(B840&gt;C840, 1, 0)</f>
        <v>1</v>
      </c>
      <c r="F840" s="30">
        <f t="shared" ref="F840:F903" si="40">IF(B840&lt;C840, 1, 0)</f>
        <v>0</v>
      </c>
      <c r="G840" s="42">
        <f t="shared" ref="G840:G903" si="41">IF(B840&gt;C840,B840-C840,C840-B840)</f>
        <v>25.797755834572399</v>
      </c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</row>
    <row r="841" spans="1:30" ht="16" thickBot="1">
      <c r="A841" s="23">
        <v>834</v>
      </c>
      <c r="B841" s="23">
        <v>101.92503158517917</v>
      </c>
      <c r="C841" s="23">
        <v>93.025118249695595</v>
      </c>
      <c r="D841" s="23"/>
      <c r="E841" s="30">
        <f t="shared" si="39"/>
        <v>1</v>
      </c>
      <c r="F841" s="30">
        <f t="shared" si="40"/>
        <v>0</v>
      </c>
      <c r="G841" s="42">
        <f t="shared" si="41"/>
        <v>8.8999133354835749</v>
      </c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</row>
    <row r="842" spans="1:30" ht="16" thickBot="1">
      <c r="A842" s="23">
        <v>835</v>
      </c>
      <c r="B842" s="23">
        <v>83.347550749386954</v>
      </c>
      <c r="C842" s="23">
        <v>97.807803231382408</v>
      </c>
      <c r="D842" s="23"/>
      <c r="E842" s="30">
        <f t="shared" si="39"/>
        <v>0</v>
      </c>
      <c r="F842" s="30">
        <f t="shared" si="40"/>
        <v>1</v>
      </c>
      <c r="G842" s="42">
        <f t="shared" si="41"/>
        <v>14.460252481995454</v>
      </c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</row>
    <row r="843" spans="1:30" ht="16" thickBot="1">
      <c r="A843" s="23">
        <v>836</v>
      </c>
      <c r="B843" s="23">
        <v>114.62626706755962</v>
      </c>
      <c r="C843" s="23">
        <v>85.164686017419456</v>
      </c>
      <c r="D843" s="23"/>
      <c r="E843" s="30">
        <f t="shared" si="39"/>
        <v>1</v>
      </c>
      <c r="F843" s="30">
        <f t="shared" si="40"/>
        <v>0</v>
      </c>
      <c r="G843" s="42">
        <f t="shared" si="41"/>
        <v>29.461581050140168</v>
      </c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</row>
    <row r="844" spans="1:30" ht="16" thickBot="1">
      <c r="A844" s="23">
        <v>837</v>
      </c>
      <c r="B844" s="23">
        <v>123.27195706161282</v>
      </c>
      <c r="C844" s="23">
        <v>144.6368195987817</v>
      </c>
      <c r="D844" s="23"/>
      <c r="E844" s="30">
        <f t="shared" si="39"/>
        <v>0</v>
      </c>
      <c r="F844" s="30">
        <f t="shared" si="40"/>
        <v>1</v>
      </c>
      <c r="G844" s="42">
        <f t="shared" si="41"/>
        <v>21.364862537168875</v>
      </c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</row>
    <row r="845" spans="1:30" ht="16" thickBot="1">
      <c r="A845" s="23">
        <v>838</v>
      </c>
      <c r="B845" s="23">
        <v>102.4009931276175</v>
      </c>
      <c r="C845" s="23">
        <v>103.38204822737644</v>
      </c>
      <c r="D845" s="23"/>
      <c r="E845" s="30">
        <f t="shared" si="39"/>
        <v>0</v>
      </c>
      <c r="F845" s="30">
        <f t="shared" si="40"/>
        <v>1</v>
      </c>
      <c r="G845" s="42">
        <f t="shared" si="41"/>
        <v>0.98105509975894734</v>
      </c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</row>
    <row r="846" spans="1:30" ht="16" thickBot="1">
      <c r="A846" s="23">
        <v>839</v>
      </c>
      <c r="B846" s="23">
        <v>103.82887834028089</v>
      </c>
      <c r="C846" s="23">
        <v>113.74415540762571</v>
      </c>
      <c r="D846" s="23"/>
      <c r="E846" s="30">
        <f t="shared" si="39"/>
        <v>0</v>
      </c>
      <c r="F846" s="30">
        <f t="shared" si="40"/>
        <v>1</v>
      </c>
      <c r="G846" s="42">
        <f t="shared" si="41"/>
        <v>9.9152770673448174</v>
      </c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</row>
    <row r="847" spans="1:30" ht="16" thickBot="1">
      <c r="A847" s="23">
        <v>840</v>
      </c>
      <c r="B847" s="23">
        <v>79.444493953839796</v>
      </c>
      <c r="C847" s="23">
        <v>119.30948922105307</v>
      </c>
      <c r="D847" s="23"/>
      <c r="E847" s="30">
        <f t="shared" si="39"/>
        <v>0</v>
      </c>
      <c r="F847" s="30">
        <f t="shared" si="40"/>
        <v>1</v>
      </c>
      <c r="G847" s="42">
        <f t="shared" si="41"/>
        <v>39.864995267213274</v>
      </c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</row>
    <row r="848" spans="1:30" ht="16" thickBot="1">
      <c r="A848" s="23">
        <v>841</v>
      </c>
      <c r="B848" s="23">
        <v>97.425438354568968</v>
      </c>
      <c r="C848" s="23">
        <v>113.1154550386464</v>
      </c>
      <c r="D848" s="23"/>
      <c r="E848" s="30">
        <f t="shared" si="39"/>
        <v>0</v>
      </c>
      <c r="F848" s="30">
        <f t="shared" si="40"/>
        <v>1</v>
      </c>
      <c r="G848" s="42">
        <f t="shared" si="41"/>
        <v>15.690016684077435</v>
      </c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</row>
    <row r="849" spans="1:30" ht="16" thickBot="1">
      <c r="A849" s="23">
        <v>842</v>
      </c>
      <c r="B849" s="23">
        <v>101.10410500151501</v>
      </c>
      <c r="C849" s="23">
        <v>80.9600519860616</v>
      </c>
      <c r="D849" s="23"/>
      <c r="E849" s="30">
        <f t="shared" si="39"/>
        <v>1</v>
      </c>
      <c r="F849" s="30">
        <f t="shared" si="40"/>
        <v>0</v>
      </c>
      <c r="G849" s="42">
        <f t="shared" si="41"/>
        <v>20.144053015453409</v>
      </c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</row>
    <row r="850" spans="1:30" ht="16" thickBot="1">
      <c r="A850" s="23">
        <v>843</v>
      </c>
      <c r="B850" s="23">
        <v>90.67385542680131</v>
      </c>
      <c r="C850" s="23">
        <v>107.73424717130035</v>
      </c>
      <c r="D850" s="23"/>
      <c r="E850" s="30">
        <f t="shared" si="39"/>
        <v>0</v>
      </c>
      <c r="F850" s="30">
        <f t="shared" si="40"/>
        <v>1</v>
      </c>
      <c r="G850" s="42">
        <f t="shared" si="41"/>
        <v>17.060391744499043</v>
      </c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</row>
    <row r="851" spans="1:30" ht="16" thickBot="1">
      <c r="A851" s="23">
        <v>844</v>
      </c>
      <c r="B851" s="23">
        <v>127.54259657629694</v>
      </c>
      <c r="C851" s="23">
        <v>115.12401031656711</v>
      </c>
      <c r="D851" s="23"/>
      <c r="E851" s="30">
        <f t="shared" si="39"/>
        <v>1</v>
      </c>
      <c r="F851" s="30">
        <f t="shared" si="40"/>
        <v>0</v>
      </c>
      <c r="G851" s="42">
        <f t="shared" si="41"/>
        <v>12.418586259729835</v>
      </c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</row>
    <row r="852" spans="1:30" ht="16" thickBot="1">
      <c r="A852" s="23">
        <v>845</v>
      </c>
      <c r="B852" s="23">
        <v>107.42860423582493</v>
      </c>
      <c r="C852" s="23">
        <v>120.17634115629706</v>
      </c>
      <c r="D852" s="23"/>
      <c r="E852" s="30">
        <f t="shared" si="39"/>
        <v>0</v>
      </c>
      <c r="F852" s="30">
        <f t="shared" si="40"/>
        <v>1</v>
      </c>
      <c r="G852" s="42">
        <f t="shared" si="41"/>
        <v>12.747736920472121</v>
      </c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</row>
    <row r="853" spans="1:30" ht="16" thickBot="1">
      <c r="A853" s="23">
        <v>846</v>
      </c>
      <c r="B853" s="23">
        <v>109.58877878259466</v>
      </c>
      <c r="C853" s="23">
        <v>107.19659651107068</v>
      </c>
      <c r="D853" s="23"/>
      <c r="E853" s="30">
        <f t="shared" si="39"/>
        <v>1</v>
      </c>
      <c r="F853" s="30">
        <f t="shared" si="40"/>
        <v>0</v>
      </c>
      <c r="G853" s="42">
        <f t="shared" si="41"/>
        <v>2.3921822715239784</v>
      </c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</row>
    <row r="854" spans="1:30" ht="16" thickBot="1">
      <c r="A854" s="23">
        <v>847</v>
      </c>
      <c r="B854" s="23">
        <v>112.80221652162521</v>
      </c>
      <c r="C854" s="23">
        <v>117.43386168740774</v>
      </c>
      <c r="D854" s="23"/>
      <c r="E854" s="30">
        <f t="shared" si="39"/>
        <v>0</v>
      </c>
      <c r="F854" s="30">
        <f t="shared" si="40"/>
        <v>1</v>
      </c>
      <c r="G854" s="42">
        <f t="shared" si="41"/>
        <v>4.6316451657825297</v>
      </c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</row>
    <row r="855" spans="1:30" ht="16" thickBot="1">
      <c r="A855" s="23">
        <v>848</v>
      </c>
      <c r="B855" s="23">
        <v>121.7220220121166</v>
      </c>
      <c r="C855" s="23">
        <v>87.276149418075789</v>
      </c>
      <c r="D855" s="23"/>
      <c r="E855" s="30">
        <f t="shared" si="39"/>
        <v>1</v>
      </c>
      <c r="F855" s="30">
        <f t="shared" si="40"/>
        <v>0</v>
      </c>
      <c r="G855" s="42">
        <f t="shared" si="41"/>
        <v>34.445872594040807</v>
      </c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</row>
    <row r="856" spans="1:30" ht="16" thickBot="1">
      <c r="A856" s="23">
        <v>849</v>
      </c>
      <c r="B856" s="23">
        <v>127.99969523871634</v>
      </c>
      <c r="C856" s="23">
        <v>95.553930140010721</v>
      </c>
      <c r="D856" s="23"/>
      <c r="E856" s="30">
        <f t="shared" si="39"/>
        <v>1</v>
      </c>
      <c r="F856" s="30">
        <f t="shared" si="40"/>
        <v>0</v>
      </c>
      <c r="G856" s="42">
        <f t="shared" si="41"/>
        <v>32.445765098705621</v>
      </c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</row>
    <row r="857" spans="1:30" ht="16" thickBot="1">
      <c r="A857" s="23">
        <v>850</v>
      </c>
      <c r="B857" s="23">
        <v>98.433760659014865</v>
      </c>
      <c r="C857" s="23">
        <v>118.77436974090807</v>
      </c>
      <c r="D857" s="23"/>
      <c r="E857" s="30">
        <f t="shared" si="39"/>
        <v>0</v>
      </c>
      <c r="F857" s="30">
        <f t="shared" si="40"/>
        <v>1</v>
      </c>
      <c r="G857" s="42">
        <f t="shared" si="41"/>
        <v>20.340609081893206</v>
      </c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</row>
    <row r="858" spans="1:30" ht="16" thickBot="1">
      <c r="A858" s="23">
        <v>851</v>
      </c>
      <c r="B858" s="23">
        <v>116.99028429470891</v>
      </c>
      <c r="C858" s="23">
        <v>122.08039650755549</v>
      </c>
      <c r="D858" s="23"/>
      <c r="E858" s="30">
        <f t="shared" si="39"/>
        <v>0</v>
      </c>
      <c r="F858" s="30">
        <f t="shared" si="40"/>
        <v>1</v>
      </c>
      <c r="G858" s="42">
        <f t="shared" si="41"/>
        <v>5.0901122128465772</v>
      </c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</row>
    <row r="859" spans="1:30" ht="16" thickBot="1">
      <c r="A859" s="23">
        <v>852</v>
      </c>
      <c r="B859" s="23">
        <v>111.80517828247844</v>
      </c>
      <c r="C859" s="23">
        <v>111.2162753150514</v>
      </c>
      <c r="D859" s="23"/>
      <c r="E859" s="30">
        <f t="shared" si="39"/>
        <v>1</v>
      </c>
      <c r="F859" s="30">
        <f t="shared" si="40"/>
        <v>0</v>
      </c>
      <c r="G859" s="42">
        <f t="shared" si="41"/>
        <v>0.58890296742703185</v>
      </c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</row>
    <row r="860" spans="1:30" ht="16" thickBot="1">
      <c r="A860" s="23">
        <v>853</v>
      </c>
      <c r="B860" s="23">
        <v>96.672798067613996</v>
      </c>
      <c r="C860" s="23">
        <v>99.184594377539128</v>
      </c>
      <c r="D860" s="23"/>
      <c r="E860" s="30">
        <f t="shared" si="39"/>
        <v>0</v>
      </c>
      <c r="F860" s="30">
        <f t="shared" si="40"/>
        <v>1</v>
      </c>
      <c r="G860" s="42">
        <f t="shared" si="41"/>
        <v>2.5117963099251313</v>
      </c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</row>
    <row r="861" spans="1:30" ht="16" thickBot="1">
      <c r="A861" s="23">
        <v>854</v>
      </c>
      <c r="B861" s="23">
        <v>105.10163331511362</v>
      </c>
      <c r="C861" s="23">
        <v>136.53803655842523</v>
      </c>
      <c r="D861" s="23"/>
      <c r="E861" s="30">
        <f t="shared" si="39"/>
        <v>0</v>
      </c>
      <c r="F861" s="30">
        <f t="shared" si="40"/>
        <v>1</v>
      </c>
      <c r="G861" s="42">
        <f t="shared" si="41"/>
        <v>31.436403243311617</v>
      </c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</row>
    <row r="862" spans="1:30" ht="16" thickBot="1">
      <c r="A862" s="23">
        <v>855</v>
      </c>
      <c r="B862" s="23">
        <v>94.457437120238922</v>
      </c>
      <c r="C862" s="23">
        <v>131.70072416418031</v>
      </c>
      <c r="D862" s="23"/>
      <c r="E862" s="30">
        <f t="shared" si="39"/>
        <v>0</v>
      </c>
      <c r="F862" s="30">
        <f t="shared" si="40"/>
        <v>1</v>
      </c>
      <c r="G862" s="42">
        <f t="shared" si="41"/>
        <v>37.243287043941393</v>
      </c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</row>
    <row r="863" spans="1:30" ht="16" thickBot="1">
      <c r="A863" s="23">
        <v>856</v>
      </c>
      <c r="B863" s="23">
        <v>111.90466777736066</v>
      </c>
      <c r="C863" s="23">
        <v>124.4385149736401</v>
      </c>
      <c r="D863" s="23"/>
      <c r="E863" s="30">
        <f t="shared" si="39"/>
        <v>0</v>
      </c>
      <c r="F863" s="30">
        <f t="shared" si="40"/>
        <v>1</v>
      </c>
      <c r="G863" s="42">
        <f t="shared" si="41"/>
        <v>12.533847196279439</v>
      </c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</row>
    <row r="864" spans="1:30" ht="16" thickBot="1">
      <c r="A864" s="23">
        <v>857</v>
      </c>
      <c r="B864" s="23">
        <v>123.39845018849046</v>
      </c>
      <c r="C864" s="23">
        <v>118.58871118620648</v>
      </c>
      <c r="D864" s="23"/>
      <c r="E864" s="30">
        <f t="shared" si="39"/>
        <v>1</v>
      </c>
      <c r="F864" s="30">
        <f t="shared" si="40"/>
        <v>0</v>
      </c>
      <c r="G864" s="42">
        <f t="shared" si="41"/>
        <v>4.8097390022839761</v>
      </c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</row>
    <row r="865" spans="1:30" ht="16" thickBot="1">
      <c r="A865" s="23">
        <v>858</v>
      </c>
      <c r="B865" s="23">
        <v>125.54522670989323</v>
      </c>
      <c r="C865" s="23">
        <v>110.49453330095122</v>
      </c>
      <c r="D865" s="23"/>
      <c r="E865" s="30">
        <f t="shared" si="39"/>
        <v>1</v>
      </c>
      <c r="F865" s="30">
        <f t="shared" si="40"/>
        <v>0</v>
      </c>
      <c r="G865" s="42">
        <f t="shared" si="41"/>
        <v>15.05069340894201</v>
      </c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</row>
    <row r="866" spans="1:30" ht="16" thickBot="1">
      <c r="A866" s="23">
        <v>859</v>
      </c>
      <c r="B866" s="23">
        <v>117.89380078902057</v>
      </c>
      <c r="C866" s="23">
        <v>118.79378406393779</v>
      </c>
      <c r="D866" s="23"/>
      <c r="E866" s="30">
        <f t="shared" si="39"/>
        <v>0</v>
      </c>
      <c r="F866" s="30">
        <f t="shared" si="40"/>
        <v>1</v>
      </c>
      <c r="G866" s="42">
        <f t="shared" si="41"/>
        <v>0.89998327491721852</v>
      </c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</row>
    <row r="867" spans="1:30" ht="16" thickBot="1">
      <c r="A867" s="23">
        <v>860</v>
      </c>
      <c r="B867" s="23">
        <v>119.64471456348727</v>
      </c>
      <c r="C867" s="23">
        <v>120.42547190321639</v>
      </c>
      <c r="D867" s="23"/>
      <c r="E867" s="30">
        <f t="shared" si="39"/>
        <v>0</v>
      </c>
      <c r="F867" s="30">
        <f t="shared" si="40"/>
        <v>1</v>
      </c>
      <c r="G867" s="42">
        <f t="shared" si="41"/>
        <v>0.78075733972912076</v>
      </c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</row>
    <row r="868" spans="1:30" ht="16" thickBot="1">
      <c r="A868" s="23">
        <v>861</v>
      </c>
      <c r="B868" s="23">
        <v>109.37280713017243</v>
      </c>
      <c r="C868" s="23">
        <v>111.90026960584892</v>
      </c>
      <c r="D868" s="23"/>
      <c r="E868" s="30">
        <f t="shared" si="39"/>
        <v>0</v>
      </c>
      <c r="F868" s="30">
        <f t="shared" si="40"/>
        <v>1</v>
      </c>
      <c r="G868" s="42">
        <f t="shared" si="41"/>
        <v>2.5274624756764865</v>
      </c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</row>
    <row r="869" spans="1:30" ht="16" thickBot="1">
      <c r="A869" s="23">
        <v>862</v>
      </c>
      <c r="B869" s="23">
        <v>127.04218906700427</v>
      </c>
      <c r="C869" s="23">
        <v>106.8462754098055</v>
      </c>
      <c r="D869" s="23"/>
      <c r="E869" s="30">
        <f t="shared" si="39"/>
        <v>1</v>
      </c>
      <c r="F869" s="30">
        <f t="shared" si="40"/>
        <v>0</v>
      </c>
      <c r="G869" s="42">
        <f t="shared" si="41"/>
        <v>20.195913657198773</v>
      </c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</row>
    <row r="870" spans="1:30" ht="16" thickBot="1">
      <c r="A870" s="23">
        <v>863</v>
      </c>
      <c r="B870" s="23">
        <v>104.52730746591378</v>
      </c>
      <c r="C870" s="23">
        <v>137.24746239390439</v>
      </c>
      <c r="D870" s="23"/>
      <c r="E870" s="30">
        <f t="shared" si="39"/>
        <v>0</v>
      </c>
      <c r="F870" s="30">
        <f t="shared" si="40"/>
        <v>1</v>
      </c>
      <c r="G870" s="42">
        <f t="shared" si="41"/>
        <v>32.720154927990606</v>
      </c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</row>
    <row r="871" spans="1:30" ht="16" thickBot="1">
      <c r="A871" s="23">
        <v>864</v>
      </c>
      <c r="B871" s="23">
        <v>77.534152049221603</v>
      </c>
      <c r="C871" s="23">
        <v>106.6807679893685</v>
      </c>
      <c r="D871" s="23"/>
      <c r="E871" s="30">
        <f t="shared" si="39"/>
        <v>0</v>
      </c>
      <c r="F871" s="30">
        <f t="shared" si="40"/>
        <v>1</v>
      </c>
      <c r="G871" s="42">
        <f t="shared" si="41"/>
        <v>29.146615940146901</v>
      </c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</row>
    <row r="872" spans="1:30" ht="16" thickBot="1">
      <c r="A872" s="23">
        <v>865</v>
      </c>
      <c r="B872" s="23">
        <v>104.498829757118</v>
      </c>
      <c r="C872" s="23">
        <v>91.902818713985596</v>
      </c>
      <c r="D872" s="23"/>
      <c r="E872" s="30">
        <f t="shared" si="39"/>
        <v>1</v>
      </c>
      <c r="F872" s="30">
        <f t="shared" si="40"/>
        <v>0</v>
      </c>
      <c r="G872" s="42">
        <f t="shared" si="41"/>
        <v>12.596011043132407</v>
      </c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</row>
    <row r="873" spans="1:30" ht="16" thickBot="1">
      <c r="A873" s="23">
        <v>866</v>
      </c>
      <c r="B873" s="23">
        <v>107.49123027046205</v>
      </c>
      <c r="C873" s="23">
        <v>117.50780565540327</v>
      </c>
      <c r="D873" s="23"/>
      <c r="E873" s="30">
        <f t="shared" si="39"/>
        <v>0</v>
      </c>
      <c r="F873" s="30">
        <f t="shared" si="40"/>
        <v>1</v>
      </c>
      <c r="G873" s="42">
        <f t="shared" si="41"/>
        <v>10.01657538494122</v>
      </c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</row>
    <row r="874" spans="1:30" ht="16" thickBot="1">
      <c r="A874" s="23">
        <v>867</v>
      </c>
      <c r="B874" s="23">
        <v>123.74775318288548</v>
      </c>
      <c r="C874" s="23">
        <v>125.1577025163747</v>
      </c>
      <c r="D874" s="23"/>
      <c r="E874" s="30">
        <f t="shared" si="39"/>
        <v>0</v>
      </c>
      <c r="F874" s="30">
        <f t="shared" si="40"/>
        <v>1</v>
      </c>
      <c r="G874" s="42">
        <f t="shared" si="41"/>
        <v>1.409949333489223</v>
      </c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</row>
    <row r="875" spans="1:30" ht="16" thickBot="1">
      <c r="A875" s="23">
        <v>868</v>
      </c>
      <c r="B875" s="23">
        <v>155.35255095428695</v>
      </c>
      <c r="C875" s="23">
        <v>110.64695521627871</v>
      </c>
      <c r="D875" s="23"/>
      <c r="E875" s="30">
        <f t="shared" si="39"/>
        <v>1</v>
      </c>
      <c r="F875" s="30">
        <f t="shared" si="40"/>
        <v>0</v>
      </c>
      <c r="G875" s="42">
        <f t="shared" si="41"/>
        <v>44.705595738008242</v>
      </c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</row>
    <row r="876" spans="1:30" ht="16" thickBot="1">
      <c r="A876" s="23">
        <v>869</v>
      </c>
      <c r="B876" s="23">
        <v>117.46104989531695</v>
      </c>
      <c r="C876" s="23">
        <v>137.38397826619382</v>
      </c>
      <c r="D876" s="23"/>
      <c r="E876" s="30">
        <f t="shared" si="39"/>
        <v>0</v>
      </c>
      <c r="F876" s="30">
        <f t="shared" si="40"/>
        <v>1</v>
      </c>
      <c r="G876" s="42">
        <f t="shared" si="41"/>
        <v>19.922928370876875</v>
      </c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</row>
    <row r="877" spans="1:30" ht="16" thickBot="1">
      <c r="A877" s="23">
        <v>870</v>
      </c>
      <c r="B877" s="23">
        <v>117.6238602871662</v>
      </c>
      <c r="C877" s="23">
        <v>95.708307204949222</v>
      </c>
      <c r="D877" s="23"/>
      <c r="E877" s="30">
        <f t="shared" si="39"/>
        <v>1</v>
      </c>
      <c r="F877" s="30">
        <f t="shared" si="40"/>
        <v>0</v>
      </c>
      <c r="G877" s="42">
        <f t="shared" si="41"/>
        <v>21.915553082216974</v>
      </c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</row>
    <row r="878" spans="1:30" ht="16" thickBot="1">
      <c r="A878" s="23">
        <v>871</v>
      </c>
      <c r="B878" s="23">
        <v>103.8989593107688</v>
      </c>
      <c r="C878" s="23">
        <v>64.985948476885483</v>
      </c>
      <c r="D878" s="23"/>
      <c r="E878" s="30">
        <f t="shared" si="39"/>
        <v>1</v>
      </c>
      <c r="F878" s="30">
        <f t="shared" si="40"/>
        <v>0</v>
      </c>
      <c r="G878" s="42">
        <f t="shared" si="41"/>
        <v>38.91301083388332</v>
      </c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</row>
    <row r="879" spans="1:30" ht="16" thickBot="1">
      <c r="A879" s="23">
        <v>872</v>
      </c>
      <c r="B879" s="23">
        <v>100.59743677185122</v>
      </c>
      <c r="C879" s="23">
        <v>129.19037964335661</v>
      </c>
      <c r="D879" s="23"/>
      <c r="E879" s="30">
        <f t="shared" si="39"/>
        <v>0</v>
      </c>
      <c r="F879" s="30">
        <f t="shared" si="40"/>
        <v>1</v>
      </c>
      <c r="G879" s="42">
        <f t="shared" si="41"/>
        <v>28.592942871505386</v>
      </c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</row>
    <row r="880" spans="1:30" ht="16" thickBot="1">
      <c r="A880" s="23">
        <v>873</v>
      </c>
      <c r="B880" s="23">
        <v>107.36666213801145</v>
      </c>
      <c r="C880" s="23">
        <v>116.74187394256975</v>
      </c>
      <c r="D880" s="23"/>
      <c r="E880" s="30">
        <f t="shared" si="39"/>
        <v>0</v>
      </c>
      <c r="F880" s="30">
        <f t="shared" si="40"/>
        <v>1</v>
      </c>
      <c r="G880" s="42">
        <f t="shared" si="41"/>
        <v>9.3752118045583046</v>
      </c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</row>
    <row r="881" spans="1:30" ht="16" thickBot="1">
      <c r="A881" s="23">
        <v>874</v>
      </c>
      <c r="B881" s="23">
        <v>132.33593350991487</v>
      </c>
      <c r="C881" s="23">
        <v>99.732174677554269</v>
      </c>
      <c r="D881" s="23"/>
      <c r="E881" s="30">
        <f t="shared" si="39"/>
        <v>1</v>
      </c>
      <c r="F881" s="30">
        <f t="shared" si="40"/>
        <v>0</v>
      </c>
      <c r="G881" s="42">
        <f t="shared" si="41"/>
        <v>32.603758832360597</v>
      </c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</row>
    <row r="882" spans="1:30" ht="16" thickBot="1">
      <c r="A882" s="23">
        <v>875</v>
      </c>
      <c r="B882" s="23">
        <v>112.02633694478395</v>
      </c>
      <c r="C882" s="23">
        <v>105.73383075150581</v>
      </c>
      <c r="D882" s="23"/>
      <c r="E882" s="30">
        <f t="shared" si="39"/>
        <v>1</v>
      </c>
      <c r="F882" s="30">
        <f t="shared" si="40"/>
        <v>0</v>
      </c>
      <c r="G882" s="42">
        <f t="shared" si="41"/>
        <v>6.2925061932781432</v>
      </c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</row>
    <row r="883" spans="1:30" ht="16" thickBot="1">
      <c r="A883" s="23">
        <v>876</v>
      </c>
      <c r="B883" s="23">
        <v>97.235718749278291</v>
      </c>
      <c r="C883" s="23">
        <v>108.33544713123125</v>
      </c>
      <c r="D883" s="23"/>
      <c r="E883" s="30">
        <f t="shared" si="39"/>
        <v>0</v>
      </c>
      <c r="F883" s="30">
        <f t="shared" si="40"/>
        <v>1</v>
      </c>
      <c r="G883" s="42">
        <f t="shared" si="41"/>
        <v>11.099728381952957</v>
      </c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</row>
    <row r="884" spans="1:30" ht="16" thickBot="1">
      <c r="A884" s="23">
        <v>877</v>
      </c>
      <c r="B884" s="23">
        <v>117.51600138087687</v>
      </c>
      <c r="C884" s="23">
        <v>109.13340458467238</v>
      </c>
      <c r="D884" s="23"/>
      <c r="E884" s="30">
        <f t="shared" si="39"/>
        <v>1</v>
      </c>
      <c r="F884" s="30">
        <f t="shared" si="40"/>
        <v>0</v>
      </c>
      <c r="G884" s="42">
        <f t="shared" si="41"/>
        <v>8.3825967962044956</v>
      </c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</row>
    <row r="885" spans="1:30" ht="16" thickBot="1">
      <c r="A885" s="23">
        <v>878</v>
      </c>
      <c r="B885" s="23">
        <v>114.38795023014811</v>
      </c>
      <c r="C885" s="23">
        <v>117.09798285347119</v>
      </c>
      <c r="D885" s="23"/>
      <c r="E885" s="30">
        <f t="shared" si="39"/>
        <v>0</v>
      </c>
      <c r="F885" s="30">
        <f t="shared" si="40"/>
        <v>1</v>
      </c>
      <c r="G885" s="42">
        <f t="shared" si="41"/>
        <v>2.7100326233230874</v>
      </c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</row>
    <row r="886" spans="1:30" ht="16" thickBot="1">
      <c r="A886" s="23">
        <v>879</v>
      </c>
      <c r="B886" s="23">
        <v>119.01539302085334</v>
      </c>
      <c r="C886" s="23">
        <v>93.992873260030919</v>
      </c>
      <c r="D886" s="23"/>
      <c r="E886" s="30">
        <f t="shared" si="39"/>
        <v>1</v>
      </c>
      <c r="F886" s="30">
        <f t="shared" si="40"/>
        <v>0</v>
      </c>
      <c r="G886" s="42">
        <f t="shared" si="41"/>
        <v>25.022519760822419</v>
      </c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</row>
    <row r="887" spans="1:30" ht="16" thickBot="1">
      <c r="A887" s="23">
        <v>880</v>
      </c>
      <c r="B887" s="23">
        <v>112.43142792831725</v>
      </c>
      <c r="C887" s="23">
        <v>98.763394277667928</v>
      </c>
      <c r="D887" s="23"/>
      <c r="E887" s="30">
        <f t="shared" si="39"/>
        <v>1</v>
      </c>
      <c r="F887" s="30">
        <f t="shared" si="40"/>
        <v>0</v>
      </c>
      <c r="G887" s="42">
        <f t="shared" si="41"/>
        <v>13.668033650649321</v>
      </c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</row>
    <row r="888" spans="1:30" ht="16" thickBot="1">
      <c r="A888" s="23">
        <v>881</v>
      </c>
      <c r="B888" s="23">
        <v>107.10201074486281</v>
      </c>
      <c r="C888" s="23">
        <v>124.78660121682577</v>
      </c>
      <c r="D888" s="23"/>
      <c r="E888" s="30">
        <f t="shared" si="39"/>
        <v>0</v>
      </c>
      <c r="F888" s="30">
        <f t="shared" si="40"/>
        <v>1</v>
      </c>
      <c r="G888" s="42">
        <f t="shared" si="41"/>
        <v>17.684590471962963</v>
      </c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</row>
    <row r="889" spans="1:30" ht="16" thickBot="1">
      <c r="A889" s="23">
        <v>882</v>
      </c>
      <c r="B889" s="23">
        <v>131.56236610102849</v>
      </c>
      <c r="C889" s="23">
        <v>97.405418316847573</v>
      </c>
      <c r="D889" s="23"/>
      <c r="E889" s="30">
        <f t="shared" si="39"/>
        <v>1</v>
      </c>
      <c r="F889" s="30">
        <f t="shared" si="40"/>
        <v>0</v>
      </c>
      <c r="G889" s="42">
        <f t="shared" si="41"/>
        <v>34.156947784180915</v>
      </c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</row>
    <row r="890" spans="1:30" ht="16" thickBot="1">
      <c r="A890" s="23">
        <v>883</v>
      </c>
      <c r="B890" s="23">
        <v>115.24522315377756</v>
      </c>
      <c r="C890" s="23">
        <v>110.81560544873771</v>
      </c>
      <c r="D890" s="23"/>
      <c r="E890" s="30">
        <f t="shared" si="39"/>
        <v>1</v>
      </c>
      <c r="F890" s="30">
        <f t="shared" si="40"/>
        <v>0</v>
      </c>
      <c r="G890" s="42">
        <f t="shared" si="41"/>
        <v>4.4296177050398455</v>
      </c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</row>
    <row r="891" spans="1:30" ht="16" thickBot="1">
      <c r="A891" s="23">
        <v>884</v>
      </c>
      <c r="B891" s="23">
        <v>120.89447424722221</v>
      </c>
      <c r="C891" s="23">
        <v>99.321843888240167</v>
      </c>
      <c r="D891" s="23"/>
      <c r="E891" s="30">
        <f t="shared" si="39"/>
        <v>1</v>
      </c>
      <c r="F891" s="30">
        <f t="shared" si="40"/>
        <v>0</v>
      </c>
      <c r="G891" s="42">
        <f t="shared" si="41"/>
        <v>21.572630358982039</v>
      </c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</row>
    <row r="892" spans="1:30" ht="16" thickBot="1">
      <c r="A892" s="23">
        <v>885</v>
      </c>
      <c r="B892" s="23">
        <v>127.0050453083867</v>
      </c>
      <c r="C892" s="23">
        <v>111.29288206934315</v>
      </c>
      <c r="D892" s="23"/>
      <c r="E892" s="30">
        <f t="shared" si="39"/>
        <v>1</v>
      </c>
      <c r="F892" s="30">
        <f t="shared" si="40"/>
        <v>0</v>
      </c>
      <c r="G892" s="42">
        <f t="shared" si="41"/>
        <v>15.712163239043548</v>
      </c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</row>
    <row r="893" spans="1:30" ht="16" thickBot="1">
      <c r="A893" s="23">
        <v>886</v>
      </c>
      <c r="B893" s="23">
        <v>149.65781323384454</v>
      </c>
      <c r="C893" s="23">
        <v>127.01321085364367</v>
      </c>
      <c r="D893" s="23"/>
      <c r="E893" s="30">
        <f t="shared" si="39"/>
        <v>1</v>
      </c>
      <c r="F893" s="30">
        <f t="shared" si="40"/>
        <v>0</v>
      </c>
      <c r="G893" s="42">
        <f t="shared" si="41"/>
        <v>22.644602380200865</v>
      </c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</row>
    <row r="894" spans="1:30" ht="16" thickBot="1">
      <c r="A894" s="23">
        <v>887</v>
      </c>
      <c r="B894" s="23">
        <v>124.680644113038</v>
      </c>
      <c r="C894" s="23">
        <v>117.61311034614677</v>
      </c>
      <c r="D894" s="23"/>
      <c r="E894" s="30">
        <f t="shared" si="39"/>
        <v>1</v>
      </c>
      <c r="F894" s="30">
        <f t="shared" si="40"/>
        <v>0</v>
      </c>
      <c r="G894" s="42">
        <f t="shared" si="41"/>
        <v>7.0675337668912306</v>
      </c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</row>
    <row r="895" spans="1:30" ht="16" thickBot="1">
      <c r="A895" s="23">
        <v>888</v>
      </c>
      <c r="B895" s="23">
        <v>105.77733235508751</v>
      </c>
      <c r="C895" s="23">
        <v>105.95081873537337</v>
      </c>
      <c r="D895" s="23"/>
      <c r="E895" s="30">
        <f t="shared" si="39"/>
        <v>0</v>
      </c>
      <c r="F895" s="30">
        <f t="shared" si="40"/>
        <v>1</v>
      </c>
      <c r="G895" s="42">
        <f t="shared" si="41"/>
        <v>0.17348638028586549</v>
      </c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</row>
    <row r="896" spans="1:30" ht="16" thickBot="1">
      <c r="A896" s="23">
        <v>889</v>
      </c>
      <c r="B896" s="23">
        <v>129.11003020411687</v>
      </c>
      <c r="C896" s="23">
        <v>107.74180706073811</v>
      </c>
      <c r="D896" s="23"/>
      <c r="E896" s="30">
        <f t="shared" si="39"/>
        <v>1</v>
      </c>
      <c r="F896" s="30">
        <f t="shared" si="40"/>
        <v>0</v>
      </c>
      <c r="G896" s="42">
        <f t="shared" si="41"/>
        <v>21.368223143378756</v>
      </c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</row>
    <row r="897" spans="1:30" ht="16" thickBot="1">
      <c r="A897" s="23">
        <v>890</v>
      </c>
      <c r="B897" s="23">
        <v>99.703451991099072</v>
      </c>
      <c r="C897" s="23">
        <v>106.18712578608798</v>
      </c>
      <c r="D897" s="23"/>
      <c r="E897" s="30">
        <f t="shared" si="39"/>
        <v>0</v>
      </c>
      <c r="F897" s="30">
        <f t="shared" si="40"/>
        <v>1</v>
      </c>
      <c r="G897" s="42">
        <f t="shared" si="41"/>
        <v>6.4836737949889027</v>
      </c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</row>
    <row r="898" spans="1:30" ht="16" thickBot="1">
      <c r="A898" s="23">
        <v>891</v>
      </c>
      <c r="B898" s="23">
        <v>120.72425541100125</v>
      </c>
      <c r="C898" s="23">
        <v>102.28611480252053</v>
      </c>
      <c r="D898" s="23"/>
      <c r="E898" s="30">
        <f t="shared" si="39"/>
        <v>1</v>
      </c>
      <c r="F898" s="30">
        <f t="shared" si="40"/>
        <v>0</v>
      </c>
      <c r="G898" s="42">
        <f t="shared" si="41"/>
        <v>18.438140608480722</v>
      </c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</row>
    <row r="899" spans="1:30" ht="16" thickBot="1">
      <c r="A899" s="23">
        <v>892</v>
      </c>
      <c r="B899" s="23">
        <v>120.40708729591569</v>
      </c>
      <c r="C899" s="23">
        <v>106.78625184631312</v>
      </c>
      <c r="D899" s="23"/>
      <c r="E899" s="30">
        <f t="shared" si="39"/>
        <v>1</v>
      </c>
      <c r="F899" s="30">
        <f t="shared" si="40"/>
        <v>0</v>
      </c>
      <c r="G899" s="42">
        <f t="shared" si="41"/>
        <v>13.620835449602566</v>
      </c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</row>
    <row r="900" spans="1:30" ht="16" thickBot="1">
      <c r="A900" s="23">
        <v>893</v>
      </c>
      <c r="B900" s="23">
        <v>103.19051493893747</v>
      </c>
      <c r="C900" s="23">
        <v>102.95628273703666</v>
      </c>
      <c r="D900" s="23"/>
      <c r="E900" s="30">
        <f t="shared" si="39"/>
        <v>1</v>
      </c>
      <c r="F900" s="30">
        <f t="shared" si="40"/>
        <v>0</v>
      </c>
      <c r="G900" s="42">
        <f t="shared" si="41"/>
        <v>0.2342322019008094</v>
      </c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</row>
    <row r="901" spans="1:30" ht="16" thickBot="1">
      <c r="A901" s="23">
        <v>894</v>
      </c>
      <c r="B901" s="23">
        <v>120.5569494737975</v>
      </c>
      <c r="C901" s="23">
        <v>121.64110481883476</v>
      </c>
      <c r="D901" s="23"/>
      <c r="E901" s="30">
        <f t="shared" si="39"/>
        <v>0</v>
      </c>
      <c r="F901" s="30">
        <f t="shared" si="40"/>
        <v>1</v>
      </c>
      <c r="G901" s="42">
        <f t="shared" si="41"/>
        <v>1.0841553450372601</v>
      </c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</row>
    <row r="902" spans="1:30" ht="16" thickBot="1">
      <c r="A902" s="23">
        <v>895</v>
      </c>
      <c r="B902" s="23">
        <v>140.23885687886522</v>
      </c>
      <c r="C902" s="23">
        <v>116.59540229044684</v>
      </c>
      <c r="D902" s="23"/>
      <c r="E902" s="30">
        <f t="shared" si="39"/>
        <v>1</v>
      </c>
      <c r="F902" s="30">
        <f t="shared" si="40"/>
        <v>0</v>
      </c>
      <c r="G902" s="42">
        <f t="shared" si="41"/>
        <v>23.643454588418379</v>
      </c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</row>
    <row r="903" spans="1:30" ht="16" thickBot="1">
      <c r="A903" s="23">
        <v>896</v>
      </c>
      <c r="B903" s="23">
        <v>114.3863829374348</v>
      </c>
      <c r="C903" s="23">
        <v>105.7502992481932</v>
      </c>
      <c r="D903" s="23"/>
      <c r="E903" s="30">
        <f t="shared" si="39"/>
        <v>1</v>
      </c>
      <c r="F903" s="30">
        <f t="shared" si="40"/>
        <v>0</v>
      </c>
      <c r="G903" s="42">
        <f t="shared" si="41"/>
        <v>8.6360836892416017</v>
      </c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</row>
    <row r="904" spans="1:30" ht="16" thickBot="1">
      <c r="A904" s="23">
        <v>897</v>
      </c>
      <c r="B904" s="23">
        <v>81.493592203614043</v>
      </c>
      <c r="C904" s="23">
        <v>109.13187079554363</v>
      </c>
      <c r="D904" s="23"/>
      <c r="E904" s="30">
        <f t="shared" ref="E904:E967" si="42">IF(B904&gt;C904, 1, 0)</f>
        <v>0</v>
      </c>
      <c r="F904" s="30">
        <f t="shared" ref="F904:F967" si="43">IF(B904&lt;C904, 1, 0)</f>
        <v>1</v>
      </c>
      <c r="G904" s="42">
        <f t="shared" ref="G904:G967" si="44">IF(B904&gt;C904,B904-C904,C904-B904)</f>
        <v>27.638278591929591</v>
      </c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</row>
    <row r="905" spans="1:30" ht="16" thickBot="1">
      <c r="A905" s="23">
        <v>898</v>
      </c>
      <c r="B905" s="23">
        <v>144.05578902808051</v>
      </c>
      <c r="C905" s="23">
        <v>108.37292915460014</v>
      </c>
      <c r="D905" s="23"/>
      <c r="E905" s="30">
        <f t="shared" si="42"/>
        <v>1</v>
      </c>
      <c r="F905" s="30">
        <f t="shared" si="43"/>
        <v>0</v>
      </c>
      <c r="G905" s="42">
        <f t="shared" si="44"/>
        <v>35.682859873480368</v>
      </c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</row>
    <row r="906" spans="1:30" ht="16" thickBot="1">
      <c r="A906" s="23">
        <v>899</v>
      </c>
      <c r="B906" s="23">
        <v>123.53569009176508</v>
      </c>
      <c r="C906" s="23">
        <v>116.34586853450632</v>
      </c>
      <c r="D906" s="23"/>
      <c r="E906" s="30">
        <f t="shared" si="42"/>
        <v>1</v>
      </c>
      <c r="F906" s="30">
        <f t="shared" si="43"/>
        <v>0</v>
      </c>
      <c r="G906" s="42">
        <f t="shared" si="44"/>
        <v>7.1898215572587532</v>
      </c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</row>
    <row r="907" spans="1:30" ht="16" thickBot="1">
      <c r="A907" s="23">
        <v>900</v>
      </c>
      <c r="B907" s="23">
        <v>75.242340720006666</v>
      </c>
      <c r="C907" s="23">
        <v>84.203972928661202</v>
      </c>
      <c r="D907" s="23"/>
      <c r="E907" s="30">
        <f t="shared" si="42"/>
        <v>0</v>
      </c>
      <c r="F907" s="30">
        <f t="shared" si="43"/>
        <v>1</v>
      </c>
      <c r="G907" s="42">
        <f t="shared" si="44"/>
        <v>8.9616322086545352</v>
      </c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</row>
    <row r="908" spans="1:30" ht="16" thickBot="1">
      <c r="A908" s="23">
        <v>901</v>
      </c>
      <c r="B908" s="23">
        <v>97.676036483504134</v>
      </c>
      <c r="C908" s="23">
        <v>100.14247408600824</v>
      </c>
      <c r="D908" s="23"/>
      <c r="E908" s="30">
        <f t="shared" si="42"/>
        <v>0</v>
      </c>
      <c r="F908" s="30">
        <f t="shared" si="43"/>
        <v>1</v>
      </c>
      <c r="G908" s="42">
        <f t="shared" si="44"/>
        <v>2.4664376025041008</v>
      </c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</row>
    <row r="909" spans="1:30" ht="16" thickBot="1">
      <c r="A909" s="23">
        <v>902</v>
      </c>
      <c r="B909" s="23">
        <v>134.86377427447019</v>
      </c>
      <c r="C909" s="23">
        <v>88.030002183434107</v>
      </c>
      <c r="D909" s="23"/>
      <c r="E909" s="30">
        <f t="shared" si="42"/>
        <v>1</v>
      </c>
      <c r="F909" s="30">
        <f t="shared" si="43"/>
        <v>0</v>
      </c>
      <c r="G909" s="42">
        <f t="shared" si="44"/>
        <v>46.833772091036082</v>
      </c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</row>
    <row r="910" spans="1:30" ht="16" thickBot="1">
      <c r="A910" s="23">
        <v>903</v>
      </c>
      <c r="B910" s="23">
        <v>132.44245005487298</v>
      </c>
      <c r="C910" s="23">
        <v>134.4645535722473</v>
      </c>
      <c r="D910" s="23"/>
      <c r="E910" s="30">
        <f t="shared" si="42"/>
        <v>0</v>
      </c>
      <c r="F910" s="30">
        <f t="shared" si="43"/>
        <v>1</v>
      </c>
      <c r="G910" s="42">
        <f t="shared" si="44"/>
        <v>2.0221035173743189</v>
      </c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</row>
    <row r="911" spans="1:30" ht="16" thickBot="1">
      <c r="A911" s="23">
        <v>904</v>
      </c>
      <c r="B911" s="23">
        <v>131.2052467749406</v>
      </c>
      <c r="C911" s="23">
        <v>107.81129706377904</v>
      </c>
      <c r="D911" s="23"/>
      <c r="E911" s="30">
        <f t="shared" si="42"/>
        <v>1</v>
      </c>
      <c r="F911" s="30">
        <f t="shared" si="43"/>
        <v>0</v>
      </c>
      <c r="G911" s="42">
        <f t="shared" si="44"/>
        <v>23.393949711161568</v>
      </c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</row>
    <row r="912" spans="1:30" ht="16" thickBot="1">
      <c r="A912" s="23">
        <v>905</v>
      </c>
      <c r="B912" s="23">
        <v>135.52806252215177</v>
      </c>
      <c r="C912" s="23">
        <v>114.44512656119541</v>
      </c>
      <c r="D912" s="23"/>
      <c r="E912" s="30">
        <f t="shared" si="42"/>
        <v>1</v>
      </c>
      <c r="F912" s="30">
        <f t="shared" si="43"/>
        <v>0</v>
      </c>
      <c r="G912" s="42">
        <f t="shared" si="44"/>
        <v>21.082935960956362</v>
      </c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</row>
    <row r="913" spans="1:30" ht="16" thickBot="1">
      <c r="A913" s="23">
        <v>906</v>
      </c>
      <c r="B913" s="23">
        <v>129.62400496317321</v>
      </c>
      <c r="C913" s="23">
        <v>120.08651981939374</v>
      </c>
      <c r="D913" s="23"/>
      <c r="E913" s="30">
        <f t="shared" si="42"/>
        <v>1</v>
      </c>
      <c r="F913" s="30">
        <f t="shared" si="43"/>
        <v>0</v>
      </c>
      <c r="G913" s="42">
        <f t="shared" si="44"/>
        <v>9.5374851437794632</v>
      </c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</row>
    <row r="914" spans="1:30" ht="16" thickBot="1">
      <c r="A914" s="23">
        <v>907</v>
      </c>
      <c r="B914" s="23">
        <v>100.64752461010444</v>
      </c>
      <c r="C914" s="23">
        <v>65.369749611007293</v>
      </c>
      <c r="D914" s="23"/>
      <c r="E914" s="30">
        <f t="shared" si="42"/>
        <v>1</v>
      </c>
      <c r="F914" s="30">
        <f t="shared" si="43"/>
        <v>0</v>
      </c>
      <c r="G914" s="42">
        <f t="shared" si="44"/>
        <v>35.277774999097147</v>
      </c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</row>
    <row r="915" spans="1:30" ht="16" thickBot="1">
      <c r="A915" s="23">
        <v>908</v>
      </c>
      <c r="B915" s="23">
        <v>108.4610603356809</v>
      </c>
      <c r="C915" s="23">
        <v>118.98627462424307</v>
      </c>
      <c r="D915" s="23"/>
      <c r="E915" s="30">
        <f t="shared" si="42"/>
        <v>0</v>
      </c>
      <c r="F915" s="30">
        <f t="shared" si="43"/>
        <v>1</v>
      </c>
      <c r="G915" s="42">
        <f t="shared" si="44"/>
        <v>10.525214288562168</v>
      </c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</row>
    <row r="916" spans="1:30" ht="16" thickBot="1">
      <c r="A916" s="23">
        <v>909</v>
      </c>
      <c r="B916" s="23">
        <v>140.13422708284224</v>
      </c>
      <c r="C916" s="23">
        <v>116.59072231999154</v>
      </c>
      <c r="D916" s="23"/>
      <c r="E916" s="30">
        <f t="shared" si="42"/>
        <v>1</v>
      </c>
      <c r="F916" s="30">
        <f t="shared" si="43"/>
        <v>0</v>
      </c>
      <c r="G916" s="42">
        <f t="shared" si="44"/>
        <v>23.543504762850702</v>
      </c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</row>
    <row r="917" spans="1:30" ht="16" thickBot="1">
      <c r="A917" s="23">
        <v>910</v>
      </c>
      <c r="B917" s="23">
        <v>124.99049311986261</v>
      </c>
      <c r="C917" s="23">
        <v>125.12059036266633</v>
      </c>
      <c r="D917" s="23"/>
      <c r="E917" s="30">
        <f t="shared" si="42"/>
        <v>0</v>
      </c>
      <c r="F917" s="30">
        <f t="shared" si="43"/>
        <v>1</v>
      </c>
      <c r="G917" s="42">
        <f t="shared" si="44"/>
        <v>0.13009724280372836</v>
      </c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</row>
    <row r="918" spans="1:30" ht="16" thickBot="1">
      <c r="A918" s="23">
        <v>911</v>
      </c>
      <c r="B918" s="23">
        <v>130.21365618426941</v>
      </c>
      <c r="C918" s="23">
        <v>100.23845744781205</v>
      </c>
      <c r="D918" s="23"/>
      <c r="E918" s="30">
        <f t="shared" si="42"/>
        <v>1</v>
      </c>
      <c r="F918" s="30">
        <f t="shared" si="43"/>
        <v>0</v>
      </c>
      <c r="G918" s="42">
        <f t="shared" si="44"/>
        <v>29.975198736457358</v>
      </c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</row>
    <row r="919" spans="1:30" ht="16" thickBot="1">
      <c r="A919" s="23">
        <v>912</v>
      </c>
      <c r="B919" s="23">
        <v>93.657353870532688</v>
      </c>
      <c r="C919" s="23">
        <v>109.69421517926484</v>
      </c>
      <c r="D919" s="23"/>
      <c r="E919" s="30">
        <f t="shared" si="42"/>
        <v>0</v>
      </c>
      <c r="F919" s="30">
        <f t="shared" si="43"/>
        <v>1</v>
      </c>
      <c r="G919" s="42">
        <f t="shared" si="44"/>
        <v>16.036861308732156</v>
      </c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</row>
    <row r="920" spans="1:30" ht="16" thickBot="1">
      <c r="A920" s="23">
        <v>913</v>
      </c>
      <c r="B920" s="23">
        <v>114.97947807563428</v>
      </c>
      <c r="C920" s="23">
        <v>100.88464952573595</v>
      </c>
      <c r="D920" s="23"/>
      <c r="E920" s="30">
        <f t="shared" si="42"/>
        <v>1</v>
      </c>
      <c r="F920" s="30">
        <f t="shared" si="43"/>
        <v>0</v>
      </c>
      <c r="G920" s="42">
        <f t="shared" si="44"/>
        <v>14.094828549898324</v>
      </c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</row>
    <row r="921" spans="1:30" ht="16" thickBot="1">
      <c r="A921" s="23">
        <v>914</v>
      </c>
      <c r="B921" s="23">
        <v>102.83836968335514</v>
      </c>
      <c r="C921" s="23">
        <v>126.00078344988765</v>
      </c>
      <c r="D921" s="23"/>
      <c r="E921" s="30">
        <f t="shared" si="42"/>
        <v>0</v>
      </c>
      <c r="F921" s="30">
        <f t="shared" si="43"/>
        <v>1</v>
      </c>
      <c r="G921" s="42">
        <f t="shared" si="44"/>
        <v>23.162413766532509</v>
      </c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</row>
    <row r="922" spans="1:30" ht="16" thickBot="1">
      <c r="A922" s="23">
        <v>915</v>
      </c>
      <c r="B922" s="23">
        <v>72.219718653996907</v>
      </c>
      <c r="C922" s="23">
        <v>92.703050471679433</v>
      </c>
      <c r="D922" s="23"/>
      <c r="E922" s="30">
        <f t="shared" si="42"/>
        <v>0</v>
      </c>
      <c r="F922" s="30">
        <f t="shared" si="43"/>
        <v>1</v>
      </c>
      <c r="G922" s="42">
        <f t="shared" si="44"/>
        <v>20.483331817682526</v>
      </c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</row>
    <row r="923" spans="1:30" ht="16" thickBot="1">
      <c r="A923" s="23">
        <v>916</v>
      </c>
      <c r="B923" s="23">
        <v>127.36557307158155</v>
      </c>
      <c r="C923" s="23">
        <v>115.60784092866376</v>
      </c>
      <c r="D923" s="23"/>
      <c r="E923" s="30">
        <f t="shared" si="42"/>
        <v>1</v>
      </c>
      <c r="F923" s="30">
        <f t="shared" si="43"/>
        <v>0</v>
      </c>
      <c r="G923" s="42">
        <f t="shared" si="44"/>
        <v>11.757732142917789</v>
      </c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</row>
    <row r="924" spans="1:30" ht="16" thickBot="1">
      <c r="A924" s="23">
        <v>917</v>
      </c>
      <c r="B924" s="23">
        <v>109.1873565209054</v>
      </c>
      <c r="C924" s="23">
        <v>112.04032829603848</v>
      </c>
      <c r="D924" s="23"/>
      <c r="E924" s="30">
        <f t="shared" si="42"/>
        <v>0</v>
      </c>
      <c r="F924" s="30">
        <f t="shared" si="43"/>
        <v>1</v>
      </c>
      <c r="G924" s="42">
        <f t="shared" si="44"/>
        <v>2.852971775133085</v>
      </c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</row>
    <row r="925" spans="1:30" ht="16" thickBot="1">
      <c r="A925" s="23">
        <v>918</v>
      </c>
      <c r="B925" s="23">
        <v>133.38774954980579</v>
      </c>
      <c r="C925" s="23">
        <v>98.98424506984405</v>
      </c>
      <c r="D925" s="23"/>
      <c r="E925" s="30">
        <f t="shared" si="42"/>
        <v>1</v>
      </c>
      <c r="F925" s="30">
        <f t="shared" si="43"/>
        <v>0</v>
      </c>
      <c r="G925" s="42">
        <f t="shared" si="44"/>
        <v>34.40350447996174</v>
      </c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</row>
    <row r="926" spans="1:30" ht="16" thickBot="1">
      <c r="A926" s="23">
        <v>919</v>
      </c>
      <c r="B926" s="23">
        <v>94.44496883097149</v>
      </c>
      <c r="C926" s="23">
        <v>107.24148153150165</v>
      </c>
      <c r="D926" s="23"/>
      <c r="E926" s="30">
        <f t="shared" si="42"/>
        <v>0</v>
      </c>
      <c r="F926" s="30">
        <f t="shared" si="43"/>
        <v>1</v>
      </c>
      <c r="G926" s="42">
        <f t="shared" si="44"/>
        <v>12.796512700530158</v>
      </c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</row>
    <row r="927" spans="1:30" ht="16" thickBot="1">
      <c r="A927" s="23">
        <v>920</v>
      </c>
      <c r="B927" s="23">
        <v>97.46384793470105</v>
      </c>
      <c r="C927" s="23">
        <v>95.105195669816567</v>
      </c>
      <c r="D927" s="23"/>
      <c r="E927" s="30">
        <f t="shared" si="42"/>
        <v>1</v>
      </c>
      <c r="F927" s="30">
        <f t="shared" si="43"/>
        <v>0</v>
      </c>
      <c r="G927" s="42">
        <f t="shared" si="44"/>
        <v>2.3586522648844834</v>
      </c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</row>
    <row r="928" spans="1:30" ht="16" thickBot="1">
      <c r="A928" s="23">
        <v>921</v>
      </c>
      <c r="B928" s="23">
        <v>95.514938210206623</v>
      </c>
      <c r="C928" s="23">
        <v>86.399620124895193</v>
      </c>
      <c r="D928" s="23"/>
      <c r="E928" s="30">
        <f t="shared" si="42"/>
        <v>1</v>
      </c>
      <c r="F928" s="30">
        <f t="shared" si="43"/>
        <v>0</v>
      </c>
      <c r="G928" s="42">
        <f t="shared" si="44"/>
        <v>9.1153180853114293</v>
      </c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</row>
    <row r="929" spans="1:30" ht="16" thickBot="1">
      <c r="A929" s="23">
        <v>922</v>
      </c>
      <c r="B929" s="23">
        <v>112.04307800717352</v>
      </c>
      <c r="C929" s="23">
        <v>113.02486918212422</v>
      </c>
      <c r="D929" s="23"/>
      <c r="E929" s="30">
        <f t="shared" si="42"/>
        <v>0</v>
      </c>
      <c r="F929" s="30">
        <f t="shared" si="43"/>
        <v>1</v>
      </c>
      <c r="G929" s="42">
        <f t="shared" si="44"/>
        <v>0.98179117495070045</v>
      </c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</row>
    <row r="930" spans="1:30" ht="16" thickBot="1">
      <c r="A930" s="23">
        <v>923</v>
      </c>
      <c r="B930" s="23">
        <v>101.87471928552856</v>
      </c>
      <c r="C930" s="23">
        <v>101.75062090152058</v>
      </c>
      <c r="D930" s="23"/>
      <c r="E930" s="30">
        <f t="shared" si="42"/>
        <v>1</v>
      </c>
      <c r="F930" s="30">
        <f t="shared" si="43"/>
        <v>0</v>
      </c>
      <c r="G930" s="42">
        <f t="shared" si="44"/>
        <v>0.12409838400797923</v>
      </c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</row>
    <row r="931" spans="1:30" ht="16" thickBot="1">
      <c r="A931" s="23">
        <v>924</v>
      </c>
      <c r="B931" s="23">
        <v>89.521293049677368</v>
      </c>
      <c r="C931" s="23">
        <v>124.91201262314658</v>
      </c>
      <c r="D931" s="23"/>
      <c r="E931" s="30">
        <f t="shared" si="42"/>
        <v>0</v>
      </c>
      <c r="F931" s="30">
        <f t="shared" si="43"/>
        <v>1</v>
      </c>
      <c r="G931" s="42">
        <f t="shared" si="44"/>
        <v>35.390719573469212</v>
      </c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</row>
    <row r="932" spans="1:30" ht="16" thickBot="1">
      <c r="A932" s="23">
        <v>925</v>
      </c>
      <c r="B932" s="23">
        <v>124.59702174489013</v>
      </c>
      <c r="C932" s="23">
        <v>116.17604379247256</v>
      </c>
      <c r="D932" s="23"/>
      <c r="E932" s="30">
        <f t="shared" si="42"/>
        <v>1</v>
      </c>
      <c r="F932" s="30">
        <f t="shared" si="43"/>
        <v>0</v>
      </c>
      <c r="G932" s="42">
        <f t="shared" si="44"/>
        <v>8.420977952417573</v>
      </c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</row>
    <row r="933" spans="1:30" ht="16" thickBot="1">
      <c r="A933" s="23">
        <v>926</v>
      </c>
      <c r="B933" s="23">
        <v>99.999838910472846</v>
      </c>
      <c r="C933" s="23">
        <v>99.272168234340043</v>
      </c>
      <c r="D933" s="23"/>
      <c r="E933" s="30">
        <f t="shared" si="42"/>
        <v>1</v>
      </c>
      <c r="F933" s="30">
        <f t="shared" si="43"/>
        <v>0</v>
      </c>
      <c r="G933" s="42">
        <f t="shared" si="44"/>
        <v>0.7276706761328029</v>
      </c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</row>
    <row r="934" spans="1:30" ht="16" thickBot="1">
      <c r="A934" s="23">
        <v>927</v>
      </c>
      <c r="B934" s="23">
        <v>100.94058255554364</v>
      </c>
      <c r="C934" s="23">
        <v>91.88730357594423</v>
      </c>
      <c r="D934" s="23"/>
      <c r="E934" s="30">
        <f t="shared" si="42"/>
        <v>1</v>
      </c>
      <c r="F934" s="30">
        <f t="shared" si="43"/>
        <v>0</v>
      </c>
      <c r="G934" s="42">
        <f t="shared" si="44"/>
        <v>9.053278979599412</v>
      </c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</row>
    <row r="935" spans="1:30" ht="16" thickBot="1">
      <c r="A935" s="23">
        <v>928</v>
      </c>
      <c r="B935" s="23">
        <v>110.67022303226706</v>
      </c>
      <c r="C935" s="23">
        <v>101.67833424552146</v>
      </c>
      <c r="D935" s="23"/>
      <c r="E935" s="30">
        <f t="shared" si="42"/>
        <v>1</v>
      </c>
      <c r="F935" s="30">
        <f t="shared" si="43"/>
        <v>0</v>
      </c>
      <c r="G935" s="42">
        <f t="shared" si="44"/>
        <v>8.991888786745605</v>
      </c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</row>
    <row r="936" spans="1:30" ht="16" thickBot="1">
      <c r="A936" s="23">
        <v>929</v>
      </c>
      <c r="B936" s="23">
        <v>132.19903135980758</v>
      </c>
      <c r="C936" s="23">
        <v>109.83502235399359</v>
      </c>
      <c r="D936" s="23"/>
      <c r="E936" s="30">
        <f t="shared" si="42"/>
        <v>1</v>
      </c>
      <c r="F936" s="30">
        <f t="shared" si="43"/>
        <v>0</v>
      </c>
      <c r="G936" s="42">
        <f t="shared" si="44"/>
        <v>22.364009005813983</v>
      </c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</row>
    <row r="937" spans="1:30" ht="16" thickBot="1">
      <c r="A937" s="23">
        <v>930</v>
      </c>
      <c r="B937" s="23">
        <v>125.52003992456653</v>
      </c>
      <c r="C937" s="23">
        <v>121.78079226678526</v>
      </c>
      <c r="D937" s="23"/>
      <c r="E937" s="30">
        <f t="shared" si="42"/>
        <v>1</v>
      </c>
      <c r="F937" s="30">
        <f t="shared" si="43"/>
        <v>0</v>
      </c>
      <c r="G937" s="42">
        <f t="shared" si="44"/>
        <v>3.7392476577812772</v>
      </c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</row>
    <row r="938" spans="1:30" ht="16" thickBot="1">
      <c r="A938" s="23">
        <v>931</v>
      </c>
      <c r="B938" s="23">
        <v>123.2373617821262</v>
      </c>
      <c r="C938" s="23">
        <v>137.18347143813867</v>
      </c>
      <c r="D938" s="23"/>
      <c r="E938" s="30">
        <f t="shared" si="42"/>
        <v>0</v>
      </c>
      <c r="F938" s="30">
        <f t="shared" si="43"/>
        <v>1</v>
      </c>
      <c r="G938" s="42">
        <f t="shared" si="44"/>
        <v>13.946109656012467</v>
      </c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</row>
    <row r="939" spans="1:30" ht="16" thickBot="1">
      <c r="A939" s="23">
        <v>932</v>
      </c>
      <c r="B939" s="23">
        <v>114.69252953491026</v>
      </c>
      <c r="C939" s="23">
        <v>99.637587266833734</v>
      </c>
      <c r="D939" s="23"/>
      <c r="E939" s="30">
        <f t="shared" si="42"/>
        <v>1</v>
      </c>
      <c r="F939" s="30">
        <f t="shared" si="43"/>
        <v>0</v>
      </c>
      <c r="G939" s="42">
        <f t="shared" si="44"/>
        <v>15.05494226807653</v>
      </c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</row>
    <row r="940" spans="1:30" ht="16" thickBot="1">
      <c r="A940" s="23">
        <v>933</v>
      </c>
      <c r="B940" s="23">
        <v>105.63780364460385</v>
      </c>
      <c r="C940" s="23">
        <v>123.56624399077474</v>
      </c>
      <c r="D940" s="23"/>
      <c r="E940" s="30">
        <f t="shared" si="42"/>
        <v>0</v>
      </c>
      <c r="F940" s="30">
        <f t="shared" si="43"/>
        <v>1</v>
      </c>
      <c r="G940" s="42">
        <f t="shared" si="44"/>
        <v>17.928440346170888</v>
      </c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</row>
    <row r="941" spans="1:30" ht="16" thickBot="1">
      <c r="A941" s="23">
        <v>934</v>
      </c>
      <c r="B941" s="23">
        <v>115.04204360896328</v>
      </c>
      <c r="C941" s="23">
        <v>106.28527044582894</v>
      </c>
      <c r="D941" s="23"/>
      <c r="E941" s="30">
        <f t="shared" si="42"/>
        <v>1</v>
      </c>
      <c r="F941" s="30">
        <f t="shared" si="43"/>
        <v>0</v>
      </c>
      <c r="G941" s="42">
        <f t="shared" si="44"/>
        <v>8.7567731631343406</v>
      </c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</row>
    <row r="942" spans="1:30" ht="16" thickBot="1">
      <c r="A942" s="23">
        <v>935</v>
      </c>
      <c r="B942" s="23">
        <v>126.78604342639113</v>
      </c>
      <c r="C942" s="23">
        <v>113.18360373853427</v>
      </c>
      <c r="D942" s="23"/>
      <c r="E942" s="30">
        <f t="shared" si="42"/>
        <v>1</v>
      </c>
      <c r="F942" s="30">
        <f t="shared" si="43"/>
        <v>0</v>
      </c>
      <c r="G942" s="42">
        <f t="shared" si="44"/>
        <v>13.602439687856858</v>
      </c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</row>
    <row r="943" spans="1:30" ht="16" thickBot="1">
      <c r="A943" s="23">
        <v>936</v>
      </c>
      <c r="B943" s="23">
        <v>113.24163458985618</v>
      </c>
      <c r="C943" s="23">
        <v>136.55505743762299</v>
      </c>
      <c r="D943" s="23"/>
      <c r="E943" s="30">
        <f t="shared" si="42"/>
        <v>0</v>
      </c>
      <c r="F943" s="30">
        <f t="shared" si="43"/>
        <v>1</v>
      </c>
      <c r="G943" s="42">
        <f t="shared" si="44"/>
        <v>23.313422847766816</v>
      </c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</row>
    <row r="944" spans="1:30" ht="16" thickBot="1">
      <c r="A944" s="23">
        <v>937</v>
      </c>
      <c r="B944" s="23">
        <v>123.24829781413044</v>
      </c>
      <c r="C944" s="23">
        <v>128.59910975749392</v>
      </c>
      <c r="D944" s="23"/>
      <c r="E944" s="30">
        <f t="shared" si="42"/>
        <v>0</v>
      </c>
      <c r="F944" s="30">
        <f t="shared" si="43"/>
        <v>1</v>
      </c>
      <c r="G944" s="42">
        <f t="shared" si="44"/>
        <v>5.3508119433634818</v>
      </c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</row>
    <row r="945" spans="1:30" ht="16" thickBot="1">
      <c r="A945" s="23">
        <v>938</v>
      </c>
      <c r="B945" s="23">
        <v>83.84188692608646</v>
      </c>
      <c r="C945" s="23">
        <v>125.09801975498002</v>
      </c>
      <c r="D945" s="23"/>
      <c r="E945" s="30">
        <f t="shared" si="42"/>
        <v>0</v>
      </c>
      <c r="F945" s="30">
        <f t="shared" si="43"/>
        <v>1</v>
      </c>
      <c r="G945" s="42">
        <f t="shared" si="44"/>
        <v>41.256132828893556</v>
      </c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</row>
    <row r="946" spans="1:30" ht="16" thickBot="1">
      <c r="A946" s="23">
        <v>939</v>
      </c>
      <c r="B946" s="23">
        <v>117.07619656597295</v>
      </c>
      <c r="C946" s="23">
        <v>113.15597288783597</v>
      </c>
      <c r="D946" s="23"/>
      <c r="E946" s="30">
        <f t="shared" si="42"/>
        <v>1</v>
      </c>
      <c r="F946" s="30">
        <f t="shared" si="43"/>
        <v>0</v>
      </c>
      <c r="G946" s="42">
        <f t="shared" si="44"/>
        <v>3.9202236781369777</v>
      </c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</row>
    <row r="947" spans="1:30" ht="16" thickBot="1">
      <c r="A947" s="23">
        <v>940</v>
      </c>
      <c r="B947" s="23">
        <v>110.37921375828543</v>
      </c>
      <c r="C947" s="23">
        <v>116.04424457777571</v>
      </c>
      <c r="D947" s="23"/>
      <c r="E947" s="30">
        <f t="shared" si="42"/>
        <v>0</v>
      </c>
      <c r="F947" s="30">
        <f t="shared" si="43"/>
        <v>1</v>
      </c>
      <c r="G947" s="42">
        <f t="shared" si="44"/>
        <v>5.6650308194902834</v>
      </c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</row>
    <row r="948" spans="1:30" ht="16" thickBot="1">
      <c r="A948" s="23">
        <v>941</v>
      </c>
      <c r="B948" s="23">
        <v>129.1818723107358</v>
      </c>
      <c r="C948" s="23">
        <v>121.54512025144419</v>
      </c>
      <c r="D948" s="23"/>
      <c r="E948" s="30">
        <f t="shared" si="42"/>
        <v>1</v>
      </c>
      <c r="F948" s="30">
        <f t="shared" si="43"/>
        <v>0</v>
      </c>
      <c r="G948" s="42">
        <f t="shared" si="44"/>
        <v>7.6367520592916094</v>
      </c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</row>
    <row r="949" spans="1:30" ht="16" thickBot="1">
      <c r="A949" s="23">
        <v>942</v>
      </c>
      <c r="B949" s="23">
        <v>120.08920289289188</v>
      </c>
      <c r="C949" s="23">
        <v>123.16088557016131</v>
      </c>
      <c r="D949" s="23"/>
      <c r="E949" s="30">
        <f t="shared" si="42"/>
        <v>0</v>
      </c>
      <c r="F949" s="30">
        <f t="shared" si="43"/>
        <v>1</v>
      </c>
      <c r="G949" s="42">
        <f t="shared" si="44"/>
        <v>3.0716826772694361</v>
      </c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</row>
    <row r="950" spans="1:30" ht="16" thickBot="1">
      <c r="A950" s="23">
        <v>943</v>
      </c>
      <c r="B950" s="23">
        <v>97.58607788505563</v>
      </c>
      <c r="C950" s="23">
        <v>102.98703748073078</v>
      </c>
      <c r="D950" s="23"/>
      <c r="E950" s="30">
        <f t="shared" si="42"/>
        <v>0</v>
      </c>
      <c r="F950" s="30">
        <f t="shared" si="43"/>
        <v>1</v>
      </c>
      <c r="G950" s="42">
        <f t="shared" si="44"/>
        <v>5.4009595956751468</v>
      </c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</row>
    <row r="951" spans="1:30" ht="16" thickBot="1">
      <c r="A951" s="23">
        <v>944</v>
      </c>
      <c r="B951" s="23">
        <v>104.85056180869714</v>
      </c>
      <c r="C951" s="23">
        <v>116.71433291965175</v>
      </c>
      <c r="D951" s="23"/>
      <c r="E951" s="30">
        <f t="shared" si="42"/>
        <v>0</v>
      </c>
      <c r="F951" s="30">
        <f t="shared" si="43"/>
        <v>1</v>
      </c>
      <c r="G951" s="42">
        <f t="shared" si="44"/>
        <v>11.863771110954616</v>
      </c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</row>
    <row r="952" spans="1:30" ht="16" thickBot="1">
      <c r="A952" s="23">
        <v>945</v>
      </c>
      <c r="B952" s="23">
        <v>103.65143861604811</v>
      </c>
      <c r="C952" s="23">
        <v>103.71779084928032</v>
      </c>
      <c r="D952" s="23"/>
      <c r="E952" s="30">
        <f t="shared" si="42"/>
        <v>0</v>
      </c>
      <c r="F952" s="30">
        <f t="shared" si="43"/>
        <v>1</v>
      </c>
      <c r="G952" s="42">
        <f t="shared" si="44"/>
        <v>6.6352233232208846E-2</v>
      </c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</row>
    <row r="953" spans="1:30" ht="16" thickBot="1">
      <c r="A953" s="23">
        <v>946</v>
      </c>
      <c r="B953" s="23">
        <v>109.47718902018039</v>
      </c>
      <c r="C953" s="23">
        <v>94.3505734989281</v>
      </c>
      <c r="D953" s="23"/>
      <c r="E953" s="30">
        <f t="shared" si="42"/>
        <v>1</v>
      </c>
      <c r="F953" s="30">
        <f t="shared" si="43"/>
        <v>0</v>
      </c>
      <c r="G953" s="42">
        <f t="shared" si="44"/>
        <v>15.12661552125229</v>
      </c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</row>
    <row r="954" spans="1:30" ht="16" thickBot="1">
      <c r="A954" s="23">
        <v>947</v>
      </c>
      <c r="B954" s="23">
        <v>107.65163718443523</v>
      </c>
      <c r="C954" s="23">
        <v>120.11372002054176</v>
      </c>
      <c r="D954" s="23"/>
      <c r="E954" s="30">
        <f t="shared" si="42"/>
        <v>0</v>
      </c>
      <c r="F954" s="30">
        <f t="shared" si="43"/>
        <v>1</v>
      </c>
      <c r="G954" s="42">
        <f t="shared" si="44"/>
        <v>12.462082836106532</v>
      </c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</row>
    <row r="955" spans="1:30" ht="16" thickBot="1">
      <c r="A955" s="23">
        <v>948</v>
      </c>
      <c r="B955" s="23">
        <v>80.078221360610343</v>
      </c>
      <c r="C955" s="23">
        <v>87.502502409270107</v>
      </c>
      <c r="D955" s="23"/>
      <c r="E955" s="30">
        <f t="shared" si="42"/>
        <v>0</v>
      </c>
      <c r="F955" s="30">
        <f t="shared" si="43"/>
        <v>1</v>
      </c>
      <c r="G955" s="42">
        <f t="shared" si="44"/>
        <v>7.4242810486597648</v>
      </c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</row>
    <row r="956" spans="1:30" ht="16" thickBot="1">
      <c r="A956" s="23">
        <v>949</v>
      </c>
      <c r="B956" s="23">
        <v>123.91388161175472</v>
      </c>
      <c r="C956" s="23">
        <v>121.26011184498323</v>
      </c>
      <c r="D956" s="23"/>
      <c r="E956" s="30">
        <f t="shared" si="42"/>
        <v>1</v>
      </c>
      <c r="F956" s="30">
        <f t="shared" si="43"/>
        <v>0</v>
      </c>
      <c r="G956" s="42">
        <f t="shared" si="44"/>
        <v>2.6537697667714895</v>
      </c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</row>
    <row r="957" spans="1:30" ht="16" thickBot="1">
      <c r="A957" s="23">
        <v>950</v>
      </c>
      <c r="B957" s="23">
        <v>115.62210649361654</v>
      </c>
      <c r="C957" s="23">
        <v>137.78518992496873</v>
      </c>
      <c r="D957" s="23"/>
      <c r="E957" s="30">
        <f t="shared" si="42"/>
        <v>0</v>
      </c>
      <c r="F957" s="30">
        <f t="shared" si="43"/>
        <v>1</v>
      </c>
      <c r="G957" s="42">
        <f t="shared" si="44"/>
        <v>22.163083431352192</v>
      </c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</row>
    <row r="958" spans="1:30" ht="16" thickBot="1">
      <c r="A958" s="23">
        <v>951</v>
      </c>
      <c r="B958" s="23">
        <v>112.15270321130126</v>
      </c>
      <c r="C958" s="23">
        <v>122.6900978324777</v>
      </c>
      <c r="D958" s="23"/>
      <c r="E958" s="30">
        <f t="shared" si="42"/>
        <v>0</v>
      </c>
      <c r="F958" s="30">
        <f t="shared" si="43"/>
        <v>1</v>
      </c>
      <c r="G958" s="42">
        <f t="shared" si="44"/>
        <v>10.537394621176446</v>
      </c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</row>
    <row r="959" spans="1:30" ht="16" thickBot="1">
      <c r="A959" s="23">
        <v>952</v>
      </c>
      <c r="B959" s="23">
        <v>112.42480585838975</v>
      </c>
      <c r="C959" s="23">
        <v>147.28649964285785</v>
      </c>
      <c r="D959" s="23"/>
      <c r="E959" s="30">
        <f t="shared" si="42"/>
        <v>0</v>
      </c>
      <c r="F959" s="30">
        <f t="shared" si="43"/>
        <v>1</v>
      </c>
      <c r="G959" s="42">
        <f t="shared" si="44"/>
        <v>34.861693784468102</v>
      </c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</row>
    <row r="960" spans="1:30" ht="16" thickBot="1">
      <c r="A960" s="23">
        <v>953</v>
      </c>
      <c r="B960" s="23">
        <v>103.71879211447261</v>
      </c>
      <c r="C960" s="23">
        <v>100.58641938747834</v>
      </c>
      <c r="D960" s="23"/>
      <c r="E960" s="30">
        <f t="shared" si="42"/>
        <v>1</v>
      </c>
      <c r="F960" s="30">
        <f t="shared" si="43"/>
        <v>0</v>
      </c>
      <c r="G960" s="42">
        <f t="shared" si="44"/>
        <v>3.1323727269942623</v>
      </c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</row>
    <row r="961" spans="1:30" ht="16" thickBot="1">
      <c r="A961" s="23">
        <v>954</v>
      </c>
      <c r="B961" s="23">
        <v>117.4027047236568</v>
      </c>
      <c r="C961" s="23">
        <v>112.72434388506665</v>
      </c>
      <c r="D961" s="23"/>
      <c r="E961" s="30">
        <f t="shared" si="42"/>
        <v>1</v>
      </c>
      <c r="F961" s="30">
        <f t="shared" si="43"/>
        <v>0</v>
      </c>
      <c r="G961" s="42">
        <f t="shared" si="44"/>
        <v>4.6783608385901516</v>
      </c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</row>
    <row r="962" spans="1:30" ht="16" thickBot="1">
      <c r="A962" s="23">
        <v>955</v>
      </c>
      <c r="B962" s="23">
        <v>109.78130898782381</v>
      </c>
      <c r="C962" s="23">
        <v>98.519426838158722</v>
      </c>
      <c r="D962" s="23"/>
      <c r="E962" s="30">
        <f t="shared" si="42"/>
        <v>1</v>
      </c>
      <c r="F962" s="30">
        <f t="shared" si="43"/>
        <v>0</v>
      </c>
      <c r="G962" s="42">
        <f t="shared" si="44"/>
        <v>11.261882149665084</v>
      </c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</row>
    <row r="963" spans="1:30" ht="16" thickBot="1">
      <c r="A963" s="23">
        <v>956</v>
      </c>
      <c r="B963" s="23">
        <v>103.28344014499787</v>
      </c>
      <c r="C963" s="23">
        <v>118.68312527319188</v>
      </c>
      <c r="D963" s="23"/>
      <c r="E963" s="30">
        <f t="shared" si="42"/>
        <v>0</v>
      </c>
      <c r="F963" s="30">
        <f t="shared" si="43"/>
        <v>1</v>
      </c>
      <c r="G963" s="42">
        <f t="shared" si="44"/>
        <v>15.399685128194008</v>
      </c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</row>
    <row r="964" spans="1:30" ht="16" thickBot="1">
      <c r="A964" s="23">
        <v>957</v>
      </c>
      <c r="B964" s="23">
        <v>80.222736163935139</v>
      </c>
      <c r="C964" s="23">
        <v>102.79423820398347</v>
      </c>
      <c r="D964" s="23"/>
      <c r="E964" s="30">
        <f t="shared" si="42"/>
        <v>0</v>
      </c>
      <c r="F964" s="30">
        <f t="shared" si="43"/>
        <v>1</v>
      </c>
      <c r="G964" s="42">
        <f t="shared" si="44"/>
        <v>22.57150204004833</v>
      </c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</row>
    <row r="965" spans="1:30" ht="16" thickBot="1">
      <c r="A965" s="23">
        <v>958</v>
      </c>
      <c r="B965" s="23">
        <v>102.2326506060142</v>
      </c>
      <c r="C965" s="23">
        <v>136.62754972293155</v>
      </c>
      <c r="D965" s="23"/>
      <c r="E965" s="30">
        <f t="shared" si="42"/>
        <v>0</v>
      </c>
      <c r="F965" s="30">
        <f t="shared" si="43"/>
        <v>1</v>
      </c>
      <c r="G965" s="42">
        <f t="shared" si="44"/>
        <v>34.394899116917344</v>
      </c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</row>
    <row r="966" spans="1:30" ht="16" thickBot="1">
      <c r="A966" s="23">
        <v>959</v>
      </c>
      <c r="B966" s="23">
        <v>113.9602798734666</v>
      </c>
      <c r="C966" s="23">
        <v>89.543337377603862</v>
      </c>
      <c r="D966" s="23"/>
      <c r="E966" s="30">
        <f t="shared" si="42"/>
        <v>1</v>
      </c>
      <c r="F966" s="30">
        <f t="shared" si="43"/>
        <v>0</v>
      </c>
      <c r="G966" s="42">
        <f t="shared" si="44"/>
        <v>24.416942495862742</v>
      </c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</row>
    <row r="967" spans="1:30" ht="16" thickBot="1">
      <c r="A967" s="23">
        <v>960</v>
      </c>
      <c r="B967" s="23">
        <v>95.303342136032867</v>
      </c>
      <c r="C967" s="23">
        <v>94.998965735624296</v>
      </c>
      <c r="D967" s="23"/>
      <c r="E967" s="30">
        <f t="shared" si="42"/>
        <v>1</v>
      </c>
      <c r="F967" s="30">
        <f t="shared" si="43"/>
        <v>0</v>
      </c>
      <c r="G967" s="42">
        <f t="shared" si="44"/>
        <v>0.30437640040857161</v>
      </c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</row>
    <row r="968" spans="1:30" ht="16" thickBot="1">
      <c r="A968" s="23">
        <v>961</v>
      </c>
      <c r="B968" s="23">
        <v>116.28314149078786</v>
      </c>
      <c r="C968" s="23">
        <v>126.42919656198922</v>
      </c>
      <c r="D968" s="23"/>
      <c r="E968" s="30">
        <f t="shared" ref="E968:E1007" si="45">IF(B968&gt;C968, 1, 0)</f>
        <v>0</v>
      </c>
      <c r="F968" s="30">
        <f t="shared" ref="F968:F1007" si="46">IF(B968&lt;C968, 1, 0)</f>
        <v>1</v>
      </c>
      <c r="G968" s="42">
        <f t="shared" ref="G968:G1007" si="47">IF(B968&gt;C968,B968-C968,C968-B968)</f>
        <v>10.14605507120136</v>
      </c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</row>
    <row r="969" spans="1:30" ht="16" thickBot="1">
      <c r="A969" s="23">
        <v>962</v>
      </c>
      <c r="B969" s="23">
        <v>119.54428298570254</v>
      </c>
      <c r="C969" s="23">
        <v>100.85212310093108</v>
      </c>
      <c r="D969" s="23"/>
      <c r="E969" s="30">
        <f t="shared" si="45"/>
        <v>1</v>
      </c>
      <c r="F969" s="30">
        <f t="shared" si="46"/>
        <v>0</v>
      </c>
      <c r="G969" s="42">
        <f t="shared" si="47"/>
        <v>18.692159884771456</v>
      </c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</row>
    <row r="970" spans="1:30" ht="16" thickBot="1">
      <c r="A970" s="23">
        <v>963</v>
      </c>
      <c r="B970" s="23">
        <v>131.03778153722206</v>
      </c>
      <c r="C970" s="23">
        <v>126.41338211400257</v>
      </c>
      <c r="D970" s="23"/>
      <c r="E970" s="30">
        <f t="shared" si="45"/>
        <v>1</v>
      </c>
      <c r="F970" s="30">
        <f t="shared" si="46"/>
        <v>0</v>
      </c>
      <c r="G970" s="42">
        <f t="shared" si="47"/>
        <v>4.6243994232194865</v>
      </c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</row>
    <row r="971" spans="1:30" ht="16" thickBot="1">
      <c r="A971" s="23">
        <v>964</v>
      </c>
      <c r="B971" s="23">
        <v>114.5598014485189</v>
      </c>
      <c r="C971" s="23">
        <v>113.80144702107143</v>
      </c>
      <c r="D971" s="23"/>
      <c r="E971" s="30">
        <f t="shared" si="45"/>
        <v>1</v>
      </c>
      <c r="F971" s="30">
        <f t="shared" si="46"/>
        <v>0</v>
      </c>
      <c r="G971" s="42">
        <f t="shared" si="47"/>
        <v>0.75835442744747183</v>
      </c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</row>
    <row r="972" spans="1:30" ht="16" thickBot="1">
      <c r="A972" s="23">
        <v>965</v>
      </c>
      <c r="B972" s="23">
        <v>108.26506259607018</v>
      </c>
      <c r="C972" s="23">
        <v>96.00157429309165</v>
      </c>
      <c r="D972" s="23"/>
      <c r="E972" s="30">
        <f t="shared" si="45"/>
        <v>1</v>
      </c>
      <c r="F972" s="30">
        <f t="shared" si="46"/>
        <v>0</v>
      </c>
      <c r="G972" s="42">
        <f t="shared" si="47"/>
        <v>12.26348830297853</v>
      </c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</row>
    <row r="973" spans="1:30" ht="16" thickBot="1">
      <c r="A973" s="23">
        <v>966</v>
      </c>
      <c r="B973" s="23">
        <v>136.29527353272806</v>
      </c>
      <c r="C973" s="23">
        <v>111.48691723595556</v>
      </c>
      <c r="D973" s="23"/>
      <c r="E973" s="30">
        <f t="shared" si="45"/>
        <v>1</v>
      </c>
      <c r="F973" s="30">
        <f t="shared" si="46"/>
        <v>0</v>
      </c>
      <c r="G973" s="42">
        <f t="shared" si="47"/>
        <v>24.808356296772502</v>
      </c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</row>
    <row r="974" spans="1:30" ht="16" thickBot="1">
      <c r="A974" s="23">
        <v>967</v>
      </c>
      <c r="B974" s="23">
        <v>94.413558848193006</v>
      </c>
      <c r="C974" s="23">
        <v>103.93046780761887</v>
      </c>
      <c r="D974" s="23"/>
      <c r="E974" s="30">
        <f t="shared" si="45"/>
        <v>0</v>
      </c>
      <c r="F974" s="30">
        <f t="shared" si="46"/>
        <v>1</v>
      </c>
      <c r="G974" s="42">
        <f t="shared" si="47"/>
        <v>9.5169089594258622</v>
      </c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</row>
    <row r="975" spans="1:30" ht="16" thickBot="1">
      <c r="A975" s="23">
        <v>968</v>
      </c>
      <c r="B975" s="23">
        <v>96.607317150940801</v>
      </c>
      <c r="C975" s="23">
        <v>110.62532212445555</v>
      </c>
      <c r="D975" s="23"/>
      <c r="E975" s="30">
        <f t="shared" si="45"/>
        <v>0</v>
      </c>
      <c r="F975" s="30">
        <f t="shared" si="46"/>
        <v>1</v>
      </c>
      <c r="G975" s="42">
        <f t="shared" si="47"/>
        <v>14.018004973514749</v>
      </c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</row>
    <row r="976" spans="1:30" ht="16" thickBot="1">
      <c r="A976" s="23">
        <v>969</v>
      </c>
      <c r="B976" s="23">
        <v>118.39175812909195</v>
      </c>
      <c r="C976" s="23">
        <v>123.44574408521029</v>
      </c>
      <c r="D976" s="23"/>
      <c r="E976" s="30">
        <f t="shared" si="45"/>
        <v>0</v>
      </c>
      <c r="F976" s="30">
        <f t="shared" si="46"/>
        <v>1</v>
      </c>
      <c r="G976" s="42">
        <f t="shared" si="47"/>
        <v>5.0539859561183391</v>
      </c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</row>
    <row r="977" spans="1:30" ht="16" thickBot="1">
      <c r="A977" s="23">
        <v>970</v>
      </c>
      <c r="B977" s="23">
        <v>105.60338587919931</v>
      </c>
      <c r="C977" s="23">
        <v>132.84936280929909</v>
      </c>
      <c r="D977" s="23"/>
      <c r="E977" s="30">
        <f t="shared" si="45"/>
        <v>0</v>
      </c>
      <c r="F977" s="30">
        <f t="shared" si="46"/>
        <v>1</v>
      </c>
      <c r="G977" s="42">
        <f t="shared" si="47"/>
        <v>27.245976930099786</v>
      </c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</row>
    <row r="978" spans="1:30" ht="16" thickBot="1">
      <c r="A978" s="23">
        <v>971</v>
      </c>
      <c r="B978" s="23">
        <v>132.4166314434305</v>
      </c>
      <c r="C978" s="23">
        <v>124.75467101944434</v>
      </c>
      <c r="D978" s="23"/>
      <c r="E978" s="30">
        <f t="shared" si="45"/>
        <v>1</v>
      </c>
      <c r="F978" s="30">
        <f t="shared" si="46"/>
        <v>0</v>
      </c>
      <c r="G978" s="42">
        <f t="shared" si="47"/>
        <v>7.6619604239861587</v>
      </c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</row>
    <row r="979" spans="1:30" ht="16" thickBot="1">
      <c r="A979" s="23">
        <v>972</v>
      </c>
      <c r="B979" s="23">
        <v>137.03630218391424</v>
      </c>
      <c r="C979" s="23">
        <v>102.37124993438562</v>
      </c>
      <c r="D979" s="23"/>
      <c r="E979" s="30">
        <f t="shared" si="45"/>
        <v>1</v>
      </c>
      <c r="F979" s="30">
        <f t="shared" si="46"/>
        <v>0</v>
      </c>
      <c r="G979" s="42">
        <f t="shared" si="47"/>
        <v>34.665052249528628</v>
      </c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</row>
    <row r="980" spans="1:30" ht="16" thickBot="1">
      <c r="A980" s="23">
        <v>973</v>
      </c>
      <c r="B980" s="23">
        <v>132.63207732418178</v>
      </c>
      <c r="C980" s="23">
        <v>129.85158652088825</v>
      </c>
      <c r="D980" s="23"/>
      <c r="E980" s="30">
        <f t="shared" si="45"/>
        <v>1</v>
      </c>
      <c r="F980" s="30">
        <f t="shared" si="46"/>
        <v>0</v>
      </c>
      <c r="G980" s="42">
        <f t="shared" si="47"/>
        <v>2.7804908032935316</v>
      </c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</row>
    <row r="981" spans="1:30" ht="16" thickBot="1">
      <c r="A981" s="23">
        <v>974</v>
      </c>
      <c r="B981" s="23">
        <v>96.916328967549148</v>
      </c>
      <c r="C981" s="23">
        <v>124.19487985460685</v>
      </c>
      <c r="D981" s="23"/>
      <c r="E981" s="30">
        <f t="shared" si="45"/>
        <v>0</v>
      </c>
      <c r="F981" s="30">
        <f t="shared" si="46"/>
        <v>1</v>
      </c>
      <c r="G981" s="42">
        <f t="shared" si="47"/>
        <v>27.278550887057705</v>
      </c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</row>
    <row r="982" spans="1:30" ht="16" thickBot="1">
      <c r="A982" s="23">
        <v>975</v>
      </c>
      <c r="B982" s="23">
        <v>102.28324371774865</v>
      </c>
      <c r="C982" s="23">
        <v>101.29374853276981</v>
      </c>
      <c r="D982" s="23"/>
      <c r="E982" s="30">
        <f t="shared" si="45"/>
        <v>1</v>
      </c>
      <c r="F982" s="30">
        <f t="shared" si="46"/>
        <v>0</v>
      </c>
      <c r="G982" s="42">
        <f t="shared" si="47"/>
        <v>0.9894951849788356</v>
      </c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</row>
    <row r="983" spans="1:30" ht="16" thickBot="1">
      <c r="A983" s="23">
        <v>976</v>
      </c>
      <c r="B983" s="23">
        <v>83.296238183354845</v>
      </c>
      <c r="C983" s="23">
        <v>94.252853640348178</v>
      </c>
      <c r="D983" s="23"/>
      <c r="E983" s="30">
        <f t="shared" si="45"/>
        <v>0</v>
      </c>
      <c r="F983" s="30">
        <f t="shared" si="46"/>
        <v>1</v>
      </c>
      <c r="G983" s="42">
        <f t="shared" si="47"/>
        <v>10.956615456993333</v>
      </c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</row>
    <row r="984" spans="1:30" ht="16" thickBot="1">
      <c r="A984" s="23">
        <v>977</v>
      </c>
      <c r="B984" s="23">
        <v>139.93659057524783</v>
      </c>
      <c r="C984" s="23">
        <v>133.19717615198209</v>
      </c>
      <c r="D984" s="23"/>
      <c r="E984" s="30">
        <f t="shared" si="45"/>
        <v>1</v>
      </c>
      <c r="F984" s="30">
        <f t="shared" si="46"/>
        <v>0</v>
      </c>
      <c r="G984" s="42">
        <f t="shared" si="47"/>
        <v>6.7394144232657425</v>
      </c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</row>
    <row r="985" spans="1:30" ht="16" thickBot="1">
      <c r="A985" s="23">
        <v>978</v>
      </c>
      <c r="B985" s="23">
        <v>134.73416812764918</v>
      </c>
      <c r="C985" s="23">
        <v>123.37652443906413</v>
      </c>
      <c r="D985" s="23"/>
      <c r="E985" s="30">
        <f t="shared" si="45"/>
        <v>1</v>
      </c>
      <c r="F985" s="30">
        <f t="shared" si="46"/>
        <v>0</v>
      </c>
      <c r="G985" s="42">
        <f t="shared" si="47"/>
        <v>11.357643688585057</v>
      </c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</row>
    <row r="986" spans="1:30" ht="16" thickBot="1">
      <c r="A986" s="23">
        <v>979</v>
      </c>
      <c r="B986" s="23">
        <v>92.64592727028797</v>
      </c>
      <c r="C986" s="23">
        <v>136.12197102975</v>
      </c>
      <c r="D986" s="23"/>
      <c r="E986" s="30">
        <f t="shared" si="45"/>
        <v>0</v>
      </c>
      <c r="F986" s="30">
        <f t="shared" si="46"/>
        <v>1</v>
      </c>
      <c r="G986" s="42">
        <f t="shared" si="47"/>
        <v>43.47604375946203</v>
      </c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</row>
    <row r="987" spans="1:30" ht="16" thickBot="1">
      <c r="A987" s="23">
        <v>980</v>
      </c>
      <c r="B987" s="23">
        <v>108.45183291520001</v>
      </c>
      <c r="C987" s="23">
        <v>99.879520057349296</v>
      </c>
      <c r="D987" s="23"/>
      <c r="E987" s="30">
        <f t="shared" si="45"/>
        <v>1</v>
      </c>
      <c r="F987" s="30">
        <f t="shared" si="46"/>
        <v>0</v>
      </c>
      <c r="G987" s="42">
        <f t="shared" si="47"/>
        <v>8.5723128578507186</v>
      </c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</row>
    <row r="988" spans="1:30" ht="16" thickBot="1">
      <c r="A988" s="23">
        <v>981</v>
      </c>
      <c r="B988" s="23">
        <v>110.39173592013546</v>
      </c>
      <c r="C988" s="23">
        <v>112.79849303741118</v>
      </c>
      <c r="D988" s="23"/>
      <c r="E988" s="30">
        <f t="shared" si="45"/>
        <v>0</v>
      </c>
      <c r="F988" s="30">
        <f t="shared" si="46"/>
        <v>1</v>
      </c>
      <c r="G988" s="42">
        <f t="shared" si="47"/>
        <v>2.406757117275717</v>
      </c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</row>
    <row r="989" spans="1:30" ht="16" thickBot="1">
      <c r="A989" s="23">
        <v>982</v>
      </c>
      <c r="B989" s="23">
        <v>85.163700556354627</v>
      </c>
      <c r="C989" s="23">
        <v>114.65643461239853</v>
      </c>
      <c r="D989" s="23"/>
      <c r="E989" s="30">
        <f t="shared" si="45"/>
        <v>0</v>
      </c>
      <c r="F989" s="30">
        <f t="shared" si="46"/>
        <v>1</v>
      </c>
      <c r="G989" s="42">
        <f t="shared" si="47"/>
        <v>29.492734056043901</v>
      </c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</row>
    <row r="990" spans="1:30" ht="16" thickBot="1">
      <c r="A990" s="23">
        <v>983</v>
      </c>
      <c r="B990" s="23">
        <v>111.56841166439521</v>
      </c>
      <c r="C990" s="23">
        <v>123.10763166196362</v>
      </c>
      <c r="D990" s="23"/>
      <c r="E990" s="30">
        <f t="shared" si="45"/>
        <v>0</v>
      </c>
      <c r="F990" s="30">
        <f t="shared" si="46"/>
        <v>1</v>
      </c>
      <c r="G990" s="42">
        <f t="shared" si="47"/>
        <v>11.539219997568409</v>
      </c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</row>
    <row r="991" spans="1:30" ht="16" thickBot="1">
      <c r="A991" s="23">
        <v>984</v>
      </c>
      <c r="B991" s="23">
        <v>123.0693576702208</v>
      </c>
      <c r="C991" s="23">
        <v>109.52874076053573</v>
      </c>
      <c r="D991" s="23"/>
      <c r="E991" s="30">
        <f t="shared" si="45"/>
        <v>1</v>
      </c>
      <c r="F991" s="30">
        <f t="shared" si="46"/>
        <v>0</v>
      </c>
      <c r="G991" s="42">
        <f t="shared" si="47"/>
        <v>13.54061690968507</v>
      </c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</row>
    <row r="992" spans="1:30" ht="16" thickBot="1">
      <c r="A992" s="23">
        <v>985</v>
      </c>
      <c r="B992" s="23">
        <v>83.668888534013135</v>
      </c>
      <c r="C992" s="23">
        <v>109.45645839516244</v>
      </c>
      <c r="D992" s="23"/>
      <c r="E992" s="30">
        <f t="shared" si="45"/>
        <v>0</v>
      </c>
      <c r="F992" s="30">
        <f t="shared" si="46"/>
        <v>1</v>
      </c>
      <c r="G992" s="42">
        <f t="shared" si="47"/>
        <v>25.787569861149308</v>
      </c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</row>
    <row r="993" spans="1:30" ht="16" thickBot="1">
      <c r="A993" s="23">
        <v>986</v>
      </c>
      <c r="B993" s="23">
        <v>113.92243977810074</v>
      </c>
      <c r="C993" s="23">
        <v>119.30078369140719</v>
      </c>
      <c r="D993" s="23"/>
      <c r="E993" s="30">
        <f t="shared" si="45"/>
        <v>0</v>
      </c>
      <c r="F993" s="30">
        <f t="shared" si="46"/>
        <v>1</v>
      </c>
      <c r="G993" s="42">
        <f t="shared" si="47"/>
        <v>5.3783439133064519</v>
      </c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</row>
    <row r="994" spans="1:30" ht="16" thickBot="1">
      <c r="A994" s="23">
        <v>987</v>
      </c>
      <c r="B994" s="23">
        <v>116.2985382261339</v>
      </c>
      <c r="C994" s="23">
        <v>105.28424680599984</v>
      </c>
      <c r="D994" s="23"/>
      <c r="E994" s="30">
        <f t="shared" si="45"/>
        <v>1</v>
      </c>
      <c r="F994" s="30">
        <f t="shared" si="46"/>
        <v>0</v>
      </c>
      <c r="G994" s="42">
        <f t="shared" si="47"/>
        <v>11.014291420134057</v>
      </c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</row>
    <row r="995" spans="1:30" ht="16" thickBot="1">
      <c r="A995" s="23">
        <v>988</v>
      </c>
      <c r="B995" s="23">
        <v>96.556672048250377</v>
      </c>
      <c r="C995" s="23">
        <v>124.73659591602589</v>
      </c>
      <c r="D995" s="23"/>
      <c r="E995" s="30">
        <f t="shared" si="45"/>
        <v>0</v>
      </c>
      <c r="F995" s="30">
        <f t="shared" si="46"/>
        <v>1</v>
      </c>
      <c r="G995" s="42">
        <f t="shared" si="47"/>
        <v>28.179923867775514</v>
      </c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</row>
    <row r="996" spans="1:30" ht="16" thickBot="1">
      <c r="A996" s="23">
        <v>989</v>
      </c>
      <c r="B996" s="23">
        <v>92.612923211645693</v>
      </c>
      <c r="C996" s="23">
        <v>104.41940336242203</v>
      </c>
      <c r="D996" s="23"/>
      <c r="E996" s="30">
        <f t="shared" si="45"/>
        <v>0</v>
      </c>
      <c r="F996" s="30">
        <f t="shared" si="46"/>
        <v>1</v>
      </c>
      <c r="G996" s="42">
        <f t="shared" si="47"/>
        <v>11.806480150776338</v>
      </c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</row>
    <row r="997" spans="1:30" ht="16" thickBot="1">
      <c r="A997" s="23">
        <v>990</v>
      </c>
      <c r="B997" s="23">
        <v>109.11354190646863</v>
      </c>
      <c r="C997" s="23">
        <v>110.68644893841775</v>
      </c>
      <c r="D997" s="23"/>
      <c r="E997" s="30">
        <f t="shared" si="45"/>
        <v>0</v>
      </c>
      <c r="F997" s="30">
        <f t="shared" si="46"/>
        <v>1</v>
      </c>
      <c r="G997" s="42">
        <f t="shared" si="47"/>
        <v>1.5729070319491285</v>
      </c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</row>
    <row r="998" spans="1:30" ht="16" thickBot="1">
      <c r="A998" s="23">
        <v>991</v>
      </c>
      <c r="B998" s="23">
        <v>124.58291579277962</v>
      </c>
      <c r="C998" s="23">
        <v>101.58074037995875</v>
      </c>
      <c r="D998" s="23"/>
      <c r="E998" s="30">
        <f t="shared" si="45"/>
        <v>1</v>
      </c>
      <c r="F998" s="30">
        <f t="shared" si="46"/>
        <v>0</v>
      </c>
      <c r="G998" s="42">
        <f t="shared" si="47"/>
        <v>23.002175412820861</v>
      </c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</row>
    <row r="999" spans="1:30" ht="16" thickBot="1">
      <c r="A999" s="23">
        <v>992</v>
      </c>
      <c r="B999" s="23">
        <v>122.67731336161798</v>
      </c>
      <c r="C999" s="23">
        <v>92.581033795483137</v>
      </c>
      <c r="D999" s="23"/>
      <c r="E999" s="30">
        <f t="shared" si="45"/>
        <v>1</v>
      </c>
      <c r="F999" s="30">
        <f t="shared" si="46"/>
        <v>0</v>
      </c>
      <c r="G999" s="42">
        <f t="shared" si="47"/>
        <v>30.096279566134839</v>
      </c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</row>
    <row r="1000" spans="1:30" ht="16" thickBot="1">
      <c r="A1000" s="23">
        <v>993</v>
      </c>
      <c r="B1000" s="23">
        <v>114.10055983125702</v>
      </c>
      <c r="C1000" s="23">
        <v>112.67901864778008</v>
      </c>
      <c r="D1000" s="23"/>
      <c r="E1000" s="30">
        <f t="shared" si="45"/>
        <v>1</v>
      </c>
      <c r="F1000" s="30">
        <f t="shared" si="46"/>
        <v>0</v>
      </c>
      <c r="G1000" s="42">
        <f t="shared" si="47"/>
        <v>1.4215411834769327</v>
      </c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</row>
    <row r="1001" spans="1:30" ht="16" thickBot="1">
      <c r="A1001" s="23">
        <v>994</v>
      </c>
      <c r="B1001" s="23">
        <v>124.99592034606097</v>
      </c>
      <c r="C1001" s="23">
        <v>125.34087098557703</v>
      </c>
      <c r="D1001" s="23"/>
      <c r="E1001" s="30">
        <f t="shared" si="45"/>
        <v>0</v>
      </c>
      <c r="F1001" s="30">
        <f t="shared" si="46"/>
        <v>1</v>
      </c>
      <c r="G1001" s="42">
        <f t="shared" si="47"/>
        <v>0.34495063951605687</v>
      </c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</row>
    <row r="1002" spans="1:30" ht="16" thickBot="1">
      <c r="A1002" s="23">
        <v>995</v>
      </c>
      <c r="B1002" s="23">
        <v>94.844654848107552</v>
      </c>
      <c r="C1002" s="23">
        <v>77.299064134503027</v>
      </c>
      <c r="D1002" s="23"/>
      <c r="E1002" s="30">
        <f t="shared" si="45"/>
        <v>1</v>
      </c>
      <c r="F1002" s="30">
        <f t="shared" si="46"/>
        <v>0</v>
      </c>
      <c r="G1002" s="42">
        <f t="shared" si="47"/>
        <v>17.545590713604525</v>
      </c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</row>
    <row r="1003" spans="1:30" ht="16" thickBot="1">
      <c r="A1003" s="23">
        <v>996</v>
      </c>
      <c r="B1003" s="23">
        <v>103.97614757201147</v>
      </c>
      <c r="C1003" s="23">
        <v>110.60576842537128</v>
      </c>
      <c r="D1003" s="23"/>
      <c r="E1003" s="30">
        <f t="shared" si="45"/>
        <v>0</v>
      </c>
      <c r="F1003" s="30">
        <f t="shared" si="46"/>
        <v>1</v>
      </c>
      <c r="G1003" s="42">
        <f t="shared" si="47"/>
        <v>6.6296208533598104</v>
      </c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</row>
    <row r="1004" spans="1:30" ht="16" thickBot="1">
      <c r="A1004" s="23">
        <v>997</v>
      </c>
      <c r="B1004" s="23">
        <v>106.94300236342794</v>
      </c>
      <c r="C1004" s="23">
        <v>87.884317514590208</v>
      </c>
      <c r="D1004" s="23"/>
      <c r="E1004" s="30">
        <f t="shared" si="45"/>
        <v>1</v>
      </c>
      <c r="F1004" s="30">
        <f t="shared" si="46"/>
        <v>0</v>
      </c>
      <c r="G1004" s="42">
        <f t="shared" si="47"/>
        <v>19.058684848837729</v>
      </c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</row>
    <row r="1005" spans="1:30" ht="16" thickBot="1">
      <c r="A1005" s="23">
        <v>998</v>
      </c>
      <c r="B1005" s="23">
        <v>98.451955644566482</v>
      </c>
      <c r="C1005" s="23">
        <v>108.13993658971251</v>
      </c>
      <c r="D1005" s="23"/>
      <c r="E1005" s="30">
        <f t="shared" si="45"/>
        <v>0</v>
      </c>
      <c r="F1005" s="30">
        <f t="shared" si="46"/>
        <v>1</v>
      </c>
      <c r="G1005" s="42">
        <f t="shared" si="47"/>
        <v>9.6879809451460233</v>
      </c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</row>
    <row r="1006" spans="1:30" ht="16" thickBot="1">
      <c r="A1006" s="23">
        <v>999</v>
      </c>
      <c r="B1006" s="23">
        <v>126.01167167628091</v>
      </c>
      <c r="C1006" s="23">
        <v>129.56157408903968</v>
      </c>
      <c r="D1006" s="23"/>
      <c r="E1006" s="30">
        <f t="shared" si="45"/>
        <v>0</v>
      </c>
      <c r="F1006" s="30">
        <f t="shared" si="46"/>
        <v>1</v>
      </c>
      <c r="G1006" s="42">
        <f t="shared" si="47"/>
        <v>3.5499024127587688</v>
      </c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</row>
    <row r="1007" spans="1:30" ht="16" thickBot="1">
      <c r="A1007" s="23">
        <v>1000</v>
      </c>
      <c r="B1007" s="23">
        <v>135.77925263605698</v>
      </c>
      <c r="C1007" s="23">
        <v>103.54226205801861</v>
      </c>
      <c r="D1007" s="23"/>
      <c r="E1007" s="30">
        <f t="shared" si="45"/>
        <v>1</v>
      </c>
      <c r="F1007" s="30">
        <f t="shared" si="46"/>
        <v>0</v>
      </c>
      <c r="G1007" s="42">
        <f t="shared" si="47"/>
        <v>32.236990578038373</v>
      </c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</row>
  </sheetData>
  <dataValidations count="2">
    <dataValidation type="list" allowBlank="1" showInputMessage="1" showErrorMessage="1" sqref="A2" xr:uid="{010584F2-5003-2943-9103-23BC359D8ACE}">
      <formula1>$P$2:$P$31</formula1>
    </dataValidation>
    <dataValidation type="list" allowBlank="1" showInputMessage="1" showErrorMessage="1" sqref="A3" xr:uid="{AF5FEC1A-A2DE-CC4F-8427-0069376F0EB8}">
      <formula1>$S$2:$S$31</formula1>
    </dataValidation>
  </dataValidations>
  <pageMargins left="0.7" right="0.7" top="0.75" bottom="0.75" header="0.3" footer="0.3"/>
  <pageSetup orientation="portrait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NCAAF</vt:lpstr>
      <vt:lpstr>NCAAM</vt:lpstr>
      <vt:lpstr>NFL</vt:lpstr>
      <vt:lpstr>NBA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Minal</dc:creator>
  <cp:lastModifiedBy>Jai Patel</cp:lastModifiedBy>
  <dcterms:created xsi:type="dcterms:W3CDTF">2020-03-31T04:12:46Z</dcterms:created>
  <dcterms:modified xsi:type="dcterms:W3CDTF">2020-04-05T22:08:53Z</dcterms:modified>
</cp:coreProperties>
</file>